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cb8c9182d9ef04/Desktop/CAS 6U Sample/"/>
    </mc:Choice>
  </mc:AlternateContent>
  <xr:revisionPtr revIDLastSave="1190" documentId="8_{35C7FEE1-4333-4747-8546-60D28FDEA45F}" xr6:coauthVersionLast="47" xr6:coauthVersionMax="47" xr10:uidLastSave="{31AFFC38-C848-4C51-8879-69FD38635BB9}"/>
  <bookViews>
    <workbookView xWindow="38280" yWindow="-255" windowWidth="38640" windowHeight="21120" tabRatio="912" activeTab="1" xr2:uid="{14AA3009-CC68-4B73-9A0C-7A73B4D449A2}"/>
  </bookViews>
  <sheets>
    <sheet name="Key" sheetId="89" r:id="rId1"/>
    <sheet name="P2 Assets" sheetId="3" r:id="rId2"/>
    <sheet name="P3 Liab, Surp, Other" sheetId="4" r:id="rId3"/>
    <sheet name="P4 Statement of Income" sheetId="5" r:id="rId4"/>
    <sheet name="P5 Cash Flow" sheetId="6" r:id="rId5"/>
    <sheet name="P6 U&amp;IE Pt 1" sheetId="7" r:id="rId6"/>
    <sheet name="P7 U&amp;IE Pt 1A" sheetId="8" r:id="rId7"/>
    <sheet name="P8 U&amp;IE Pt 1B" sheetId="9" r:id="rId8"/>
    <sheet name="P9 U&amp;IE Pt 2" sheetId="10" r:id="rId9"/>
    <sheet name="P10 U&amp;IE Pt 2A" sheetId="11" r:id="rId10"/>
    <sheet name="P11 U&amp;IE Pt 3" sheetId="12" r:id="rId11"/>
    <sheet name="P12 Net Inv Inc" sheetId="13" r:id="rId12"/>
    <sheet name="Notes p.1" sheetId="14" r:id="rId13"/>
    <sheet name="Notes p.2" sheetId="15" r:id="rId14"/>
    <sheet name="Notes p.3" sheetId="16" r:id="rId15"/>
    <sheet name="5 Yr Historical p.1" sheetId="17" r:id="rId16"/>
    <sheet name="5 Yr Historical p.2" sheetId="18" r:id="rId17"/>
    <sheet name="Sch F Pt 1" sheetId="95" r:id="rId18"/>
    <sheet name="Sch F Pt 2" sheetId="96" r:id="rId19"/>
    <sheet name="Sch F Pt 3" sheetId="97" r:id="rId20"/>
    <sheet name="Sch F Pt 6" sheetId="99" r:id="rId21"/>
    <sheet name="Sch P Pt 1" sheetId="26" r:id="rId22"/>
    <sheet name="Sch P Pt 2-4" sheetId="27" r:id="rId23"/>
    <sheet name="Sch P Pt 1A" sheetId="28" r:id="rId24"/>
    <sheet name="Sch P Pt 1C" sheetId="29" r:id="rId25"/>
    <sheet name="Sch P Pt 2 A&amp;C" sheetId="30" r:id="rId26"/>
    <sheet name="Sch P Pt 3 A&amp;C" sheetId="31" r:id="rId27"/>
    <sheet name="Sch P Pt 4 A&amp;C" sheetId="32" r:id="rId28"/>
    <sheet name="Sch P Pt 5A" sheetId="33" r:id="rId29"/>
    <sheet name="Sch P Pt 5C" sheetId="34" r:id="rId30"/>
    <sheet name="Sch P Pt 6C" sheetId="35" r:id="rId31"/>
    <sheet name="IEE Pt 1" sheetId="38" r:id="rId32"/>
    <sheet name="IEE Pt 2" sheetId="39" r:id="rId33"/>
    <sheet name="IEE Pt 3" sheetId="41" r:id="rId34"/>
    <sheet name="IRIS #1-3" sheetId="70" r:id="rId35"/>
    <sheet name="IRIS #4" sheetId="75" r:id="rId36"/>
    <sheet name="IRIS #5" sheetId="76" r:id="rId37"/>
    <sheet name="IRIS #6" sheetId="77" r:id="rId38"/>
    <sheet name="IRIS #7" sheetId="72" r:id="rId39"/>
    <sheet name="IRIS #8" sheetId="90" r:id="rId40"/>
    <sheet name="IRIS #9" sheetId="79" r:id="rId41"/>
    <sheet name="IRIS #10" sheetId="80" r:id="rId42"/>
    <sheet name="IRIS #11-12" sheetId="73" r:id="rId43"/>
    <sheet name="IRIS #13" sheetId="74" r:id="rId44"/>
    <sheet name="RBC-R1" sheetId="71" r:id="rId45"/>
    <sheet name="RBC-R2" sheetId="84" r:id="rId46"/>
    <sheet name="RBC-R3" sheetId="85" r:id="rId47"/>
    <sheet name="RBC-R4" sheetId="86" r:id="rId48"/>
    <sheet name="RBC-R5" sheetId="87" r:id="rId49"/>
    <sheet name="RBC-Cat" sheetId="101" r:id="rId50"/>
    <sheet name="RBC-Final" sheetId="88" r:id="rId51"/>
    <sheet name="GAAP Fair Value" sheetId="100" r:id="rId52"/>
    <sheet name="SAO-Exhibit A" sheetId="106" r:id="rId53"/>
    <sheet name="SAO-Exhibit B" sheetId="107" r:id="rId54"/>
    <sheet name="SAO- Materiality" sheetId="91" r:id="rId55"/>
    <sheet name="AOS Table" sheetId="108" r:id="rId5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4" l="1"/>
  <c r="E58" i="5" l="1"/>
  <c r="D33" i="5"/>
  <c r="E52" i="3" l="1"/>
  <c r="E54" i="3" s="1"/>
  <c r="E29" i="3"/>
  <c r="G29" i="3"/>
  <c r="D29" i="3"/>
  <c r="F53" i="3"/>
  <c r="F50" i="3"/>
  <c r="F49" i="3"/>
  <c r="F48" i="3"/>
  <c r="F47" i="3"/>
  <c r="F46" i="3"/>
  <c r="F45" i="3"/>
  <c r="F44" i="3"/>
  <c r="F43" i="3"/>
  <c r="F42" i="3"/>
  <c r="F41" i="3"/>
  <c r="F40" i="3"/>
  <c r="F39" i="3"/>
  <c r="F36" i="3"/>
  <c r="F35" i="3"/>
  <c r="F33" i="3"/>
  <c r="F31" i="3"/>
  <c r="F30" i="3"/>
  <c r="F28" i="3"/>
  <c r="F27" i="3"/>
  <c r="F26" i="3"/>
  <c r="F25" i="3"/>
  <c r="F24" i="3"/>
  <c r="F23" i="3"/>
  <c r="F22" i="3"/>
  <c r="F20" i="3"/>
  <c r="F19" i="3"/>
  <c r="F18" i="3"/>
  <c r="F16" i="3"/>
  <c r="F15" i="3"/>
  <c r="F13" i="3"/>
  <c r="F12" i="3"/>
  <c r="F10" i="3"/>
  <c r="E61" i="4"/>
  <c r="E40" i="4" s="1"/>
  <c r="E48" i="4" s="1"/>
  <c r="D61" i="4"/>
  <c r="D40" i="4" s="1"/>
  <c r="D48" i="4" s="1"/>
  <c r="E56" i="4"/>
  <c r="E36" i="4" s="1"/>
  <c r="E37" i="4" s="1"/>
  <c r="D56" i="4"/>
  <c r="D36" i="4" s="1"/>
  <c r="D54" i="5"/>
  <c r="E24" i="5"/>
  <c r="D24" i="5"/>
  <c r="E19" i="5"/>
  <c r="E15" i="5"/>
  <c r="E13" i="5"/>
  <c r="D19" i="5" l="1"/>
  <c r="E26" i="5"/>
  <c r="E29" i="5" s="1"/>
  <c r="E31" i="5" s="1"/>
  <c r="F29" i="3"/>
  <c r="G52" i="3"/>
  <c r="E39" i="4"/>
  <c r="E34" i="5"/>
  <c r="E56" i="5" s="1"/>
  <c r="G54" i="3" l="1"/>
  <c r="E49" i="4" s="1"/>
  <c r="E57" i="5"/>
  <c r="D13" i="5" l="1"/>
  <c r="F38" i="3"/>
  <c r="D52" i="3"/>
  <c r="D54" i="3" s="1"/>
  <c r="F52" i="3" l="1"/>
  <c r="F54" i="3" l="1"/>
  <c r="D49" i="4" s="1"/>
  <c r="D15" i="5"/>
  <c r="D37" i="4" l="1"/>
  <c r="D40" i="5"/>
  <c r="D26" i="5"/>
  <c r="D29" i="5" s="1"/>
  <c r="D39" i="4" l="1"/>
  <c r="D31" i="5"/>
  <c r="D50" i="4" l="1"/>
  <c r="D34" i="5"/>
  <c r="D56" i="5" s="1"/>
  <c r="D57" i="5" l="1"/>
  <c r="D58" i="5" l="1"/>
</calcChain>
</file>

<file path=xl/sharedStrings.xml><?xml version="1.0" encoding="utf-8"?>
<sst xmlns="http://schemas.openxmlformats.org/spreadsheetml/2006/main" count="253" uniqueCount="185">
  <si>
    <t>ASSETS</t>
  </si>
  <si>
    <t>Current Year</t>
  </si>
  <si>
    <t>Prior Year</t>
  </si>
  <si>
    <t>Net Admitted</t>
  </si>
  <si>
    <t>Non-Admitted</t>
  </si>
  <si>
    <t>Assets</t>
  </si>
  <si>
    <t>Net</t>
  </si>
  <si>
    <t>(Cols. 1 - 2)</t>
  </si>
  <si>
    <t>Admitted Assets</t>
  </si>
  <si>
    <t>Bonds (Schedule D)</t>
  </si>
  <si>
    <t>Stocks (Schedule D):</t>
  </si>
  <si>
    <t>2.1   Preferred Stocks</t>
  </si>
  <si>
    <t>2.2   Common Stock</t>
  </si>
  <si>
    <t>Mortgage Loans on real estate (Schedule B):</t>
  </si>
  <si>
    <t>3.1   First Liens</t>
  </si>
  <si>
    <t>3.2   Other than first liens</t>
  </si>
  <si>
    <t>Real Estate (Schedule A):</t>
  </si>
  <si>
    <t>4.1   Properties Occupied by the company (less $.…..0 Encumbrances)</t>
  </si>
  <si>
    <t>4.2   Properties held for the production of income (less $.…..0 Encumbrances)</t>
  </si>
  <si>
    <t>4.3   Properties held for sale (less $.…..0 encumbrances)</t>
  </si>
  <si>
    <t>Contract loans (Including $0 premium notes)</t>
  </si>
  <si>
    <t>Derivatives (Schedule DB)</t>
  </si>
  <si>
    <t>Other invested assets (Schedule BA)</t>
  </si>
  <si>
    <t>Receivables for securities</t>
  </si>
  <si>
    <t>Securities lending reinvested collateral assets (Schedule DL)</t>
  </si>
  <si>
    <t>Aggregate write-ins for invested assets</t>
  </si>
  <si>
    <t>Subtotal, cash and invested assets (Lines 1 to 11)</t>
  </si>
  <si>
    <t>Title plants less $...0 charged off (For Title insurers only)</t>
  </si>
  <si>
    <t>Investment income due and accrued</t>
  </si>
  <si>
    <t>Premiums and Considerations:</t>
  </si>
  <si>
    <t>15.1   Uncollected premiums and agent's balances in course of collection</t>
  </si>
  <si>
    <t>15.2   Deferred premiums, agents balances and installments booked but deferred and</t>
  </si>
  <si>
    <t>15.3   Accrued retrospective premium</t>
  </si>
  <si>
    <t>Reinsurance:</t>
  </si>
  <si>
    <t>16.1   Amounts recoverable from reinsurers</t>
  </si>
  <si>
    <t>16.2   Funds held by or deposited with reinsured companies</t>
  </si>
  <si>
    <t>16.3   Other amounts receivable under reinsurance contracts</t>
  </si>
  <si>
    <t>Amounts receivable relating to uninsured plans</t>
  </si>
  <si>
    <t>Current federal and foreign income tax recoverable and interest thereon</t>
  </si>
  <si>
    <t>Net deferred tax asset</t>
  </si>
  <si>
    <t>Guaranty funds receivable or on deposit</t>
  </si>
  <si>
    <t>Electronic data processing equipment and software</t>
  </si>
  <si>
    <t>Furniture and equipment, including health care delivery assets( $...0)</t>
  </si>
  <si>
    <t>Net adjustment in assets and liabilities due to foreign exchange rates</t>
  </si>
  <si>
    <t>Receivables from parent, subsidiaries and affiliates</t>
  </si>
  <si>
    <t>Health care ($...0) and other amounts receivable</t>
  </si>
  <si>
    <t>Aggregate write-ins for other than invested assets</t>
  </si>
  <si>
    <t>Total Assets excluding Separate Accounts, segregated Accounts and Protected</t>
  </si>
  <si>
    <t>From Separate Accounts, Segregated Accounts and Protected Cell Accounts</t>
  </si>
  <si>
    <t>TOTALS (Lines 26 and 27)</t>
  </si>
  <si>
    <t>LIABILITIES, SURPLUS AND OTHER FUNDS</t>
  </si>
  <si>
    <t>Losses (Part 2A, Line 35, Column 8)</t>
  </si>
  <si>
    <t>Reinsurance payable on paid losses and loss adjustment expenses (Schedule F , Part 1, Column 6)</t>
  </si>
  <si>
    <t>Loss adjustment expenses (Part 2A, Line 35, Col 9)</t>
  </si>
  <si>
    <t>Commissions payable, contingent commissions and other similar charges</t>
  </si>
  <si>
    <t>Other expenses (excluding taxes, licenses, and fees)</t>
  </si>
  <si>
    <t>Taxes, licenses, and fees (excluding federal and foreign income taxes)</t>
  </si>
  <si>
    <t>Current federal and foreign income taxes (including $...0 on realized capital gains (losses))</t>
  </si>
  <si>
    <t>Net deferred tax liability</t>
  </si>
  <si>
    <t>Advance premium</t>
  </si>
  <si>
    <t>Dividends declared and unpaid:</t>
  </si>
  <si>
    <t>11.1   Stockholders</t>
  </si>
  <si>
    <t>11.2   Policyholders</t>
  </si>
  <si>
    <t>Ceded reinsurance premiums payable (net of ceding commissions)</t>
  </si>
  <si>
    <t>Amounts withheld or retained by account of others</t>
  </si>
  <si>
    <t>Remittances and items not allocated</t>
  </si>
  <si>
    <t>Net adjustments in assets and liabilities due to foreign exchange rates</t>
  </si>
  <si>
    <t>Drafts outstanding</t>
  </si>
  <si>
    <t>Payable to parent, subsidiaries and affiliates</t>
  </si>
  <si>
    <t>Derivatives</t>
  </si>
  <si>
    <t>Payable for securities</t>
  </si>
  <si>
    <t>Payable for securities lending</t>
  </si>
  <si>
    <t>Liability for amounts held under uninsured plans</t>
  </si>
  <si>
    <t>Aggregate write-ins for liabilities</t>
  </si>
  <si>
    <t>Total liabilities excluding protected cell liabilities (Lines 1 through 25)</t>
  </si>
  <si>
    <t>Protected cell liabilities</t>
  </si>
  <si>
    <t>Total liabilities (Lines 26 and 27)</t>
  </si>
  <si>
    <t>Aggregate write-ins for special surplus funds</t>
  </si>
  <si>
    <t>Common capital stock</t>
  </si>
  <si>
    <t>Preferred capital stock</t>
  </si>
  <si>
    <t>Aggregate write-ins for other than special surplus funds</t>
  </si>
  <si>
    <t>Surplus notes</t>
  </si>
  <si>
    <t>Gross paid in and contributed surplus</t>
  </si>
  <si>
    <t>Unassigned funds (surplus)</t>
  </si>
  <si>
    <t>Less treasury stock, at cost</t>
  </si>
  <si>
    <t>Surplus as regards policyholders (Lines 29 to 35, less 36) (Page 4, Line 39)</t>
  </si>
  <si>
    <t>TOTALS (Page 2, Line 28, Col. 3)</t>
  </si>
  <si>
    <t>DETAILS OF WRITE-INS</t>
  </si>
  <si>
    <t>Other Liabilities</t>
  </si>
  <si>
    <t>Investment real estate liability</t>
  </si>
  <si>
    <t>Interest deposit liability</t>
  </si>
  <si>
    <t>Summary of remaining write-ins</t>
  </si>
  <si>
    <t>Totals (Lines 2501 through 2503 plus 2598) (Line 25 above)</t>
  </si>
  <si>
    <t>Special surplus for deferred taxes</t>
  </si>
  <si>
    <t>Special surplus from retroactive reinsurance</t>
  </si>
  <si>
    <t>Guaranty surplus fund</t>
  </si>
  <si>
    <t>Totals (Lines 2901 through 2903 plus 2998) (Line 29 above)</t>
  </si>
  <si>
    <t>STATEMENT OF INCOME</t>
  </si>
  <si>
    <t>UNDERWRITING INCOME</t>
  </si>
  <si>
    <t>Premiums earned (Part 1, Line 35, Column 4)</t>
  </si>
  <si>
    <t>DEDUCTIONS</t>
  </si>
  <si>
    <t>Losses incurred (Part 2, line 35, Column 7)</t>
  </si>
  <si>
    <t>Loss adjustment expenses incurred (Part 3, line 25, Column 1)</t>
  </si>
  <si>
    <t>Other underwriting expenses incurred (Part 3, line 25, Column 2)</t>
  </si>
  <si>
    <t>Aggregate write-ins for underwriting deductions</t>
  </si>
  <si>
    <t>Total underwriting deductions (Lines 2 through 5)</t>
  </si>
  <si>
    <t>Net Income of protected cells</t>
  </si>
  <si>
    <t>Net underwriting gain (loss) (Line 1 minus line 6 plus line 7)</t>
  </si>
  <si>
    <t>INVESTMENT INCOME</t>
  </si>
  <si>
    <t>Net investment income earned (Exhibit of Net Investment Income, Line 17)</t>
  </si>
  <si>
    <t>Net realized capital gains (losses) less capital gains tax of $... 99,000 (Exhibit of Capital Gains (Losses))</t>
  </si>
  <si>
    <t>Net investment gain (loss) (Lines 9 + 10)</t>
  </si>
  <si>
    <t>OTHER INCOME</t>
  </si>
  <si>
    <t>Net gain (loss) from agents' or premium balances charged off (amount recovered $65,000)</t>
  </si>
  <si>
    <t>Finance and service charges not included in premiums</t>
  </si>
  <si>
    <t>Aggregate write-ins for miscellaneous income</t>
  </si>
  <si>
    <t>Total other income (Lines 12 through 14)</t>
  </si>
  <si>
    <t>Dividends to policyholders</t>
  </si>
  <si>
    <t>Federal and foreign income taxes incurred</t>
  </si>
  <si>
    <t>Net income (Line 18 minus Line 19) (to Line 22)</t>
  </si>
  <si>
    <t>CAPITAL AND SURPLUS ACCOUNT</t>
  </si>
  <si>
    <t>Surplus as regards policyholders, December 31 Prior year (Page 4, Line 39, Column 2)</t>
  </si>
  <si>
    <t>Net income (From Line 20)</t>
  </si>
  <si>
    <t>Net transfers (to) from Protected Cell accounts</t>
  </si>
  <si>
    <t>Change in net unrealized capital gains or (losses) less capital gains tax of $ …7,000</t>
  </si>
  <si>
    <t>Change in net unrealized foreign exchange capital gain (loss)</t>
  </si>
  <si>
    <t>Change in net deferred income tax</t>
  </si>
  <si>
    <t>Change in nonadmitted assets (Exhibit of Nonadmitted Assets, Line 28 Column 3)</t>
  </si>
  <si>
    <t>Change in provision for reinsurance (Page 3, Line 16, Column 2 minus Column 1)</t>
  </si>
  <si>
    <t>Change in surplus notes</t>
  </si>
  <si>
    <t>Surplus (contributed to) withdrawn from protected cells</t>
  </si>
  <si>
    <t>Cumulative effect of changes in accounting principles</t>
  </si>
  <si>
    <t>Capital changes:</t>
  </si>
  <si>
    <t>32.1   Paid in</t>
  </si>
  <si>
    <t>32.2   Transferred from surplus (Stock dividend)</t>
  </si>
  <si>
    <t>32.3   Transferred to surplus</t>
  </si>
  <si>
    <t>Surplus Adjustments:</t>
  </si>
  <si>
    <t>33.1   Paid in</t>
  </si>
  <si>
    <t>33.2   Transferred to capital (Stock Dividend)</t>
  </si>
  <si>
    <t>33.3   Transferred from Capital</t>
  </si>
  <si>
    <t>Net remittances from or (to) Home Office</t>
  </si>
  <si>
    <t>Dividends to stockholders</t>
  </si>
  <si>
    <t>Change in treasury stock (Page 3, Line 36, Column 2 minus Column 1)</t>
  </si>
  <si>
    <t>Aggregate write-ins for gains and losses in surplus</t>
  </si>
  <si>
    <t>Change in surplus as regards policyholders for the year (Lines 22 through 37)</t>
  </si>
  <si>
    <t>Surplus as regards policyholders, December 31 current year (Line 21 plus Line 38) (Page 3, Line 37)</t>
  </si>
  <si>
    <t>CASH FLOW</t>
  </si>
  <si>
    <t>PART 1- PREMIUMS EARNED</t>
  </si>
  <si>
    <t>PART 1A - RECAPITULATION OF ALL PREMIUMS</t>
  </si>
  <si>
    <t>PART 1B - PREMIUMS WRITTEN</t>
  </si>
  <si>
    <t>PART 2 LOSSES PAID AND INCURRED</t>
  </si>
  <si>
    <t>PART 2A - UNPAID LOSSES AND LOSS ADJUSTMENT EXPENSES</t>
  </si>
  <si>
    <t>PART 3 - EXPENSES</t>
  </si>
  <si>
    <t>Cash ($…...153,000 Sch. E-Part 1), cash equivalents ($0 Sch. E-Part 2) and short-</t>
  </si>
  <si>
    <t>term investments ($829,000, Sch DA)</t>
  </si>
  <si>
    <t>not yet due (Including $... 60,000 earned but unbilled premium)</t>
  </si>
  <si>
    <t>Cell Accounts (Lines 12 to  25)</t>
  </si>
  <si>
    <t>Capital notes $...0 and interest thereon $...0</t>
  </si>
  <si>
    <t>Borrowed money $ …. 0 and interest thereon $...0</t>
  </si>
  <si>
    <t>Net income before dividends to policyholders, after capital gains tax and before all other federal and foreign</t>
  </si>
  <si>
    <t>Net income, after dividends to policyholders, after capital gains tax and before all other federal and foreign</t>
  </si>
  <si>
    <t>income taxes (Lines 8 + 11 + 15)</t>
  </si>
  <si>
    <t>income taxes (Line 16 minus Line 17)</t>
  </si>
  <si>
    <t>Unearned Premiums (Part 1A, Line 38, Col 5)(after deducting unearned premiums for ceded reinsurance</t>
  </si>
  <si>
    <t>refunds including $...0 for medical loss ratio rebate per the Public Health Service Act)</t>
  </si>
  <si>
    <t>Page 12</t>
  </si>
  <si>
    <t>U&amp;IE</t>
  </si>
  <si>
    <t>Page 11</t>
  </si>
  <si>
    <t>Page 10</t>
  </si>
  <si>
    <t>Page 9</t>
  </si>
  <si>
    <t>Page 8</t>
  </si>
  <si>
    <t>Page 7</t>
  </si>
  <si>
    <t>Page 6</t>
  </si>
  <si>
    <t>Page 5</t>
  </si>
  <si>
    <t>Page 4</t>
  </si>
  <si>
    <t>Page 3</t>
  </si>
  <si>
    <t>Page 2</t>
  </si>
  <si>
    <t>Black values are hardcoded inputs</t>
  </si>
  <si>
    <t>ANNUAL STATEMENT FOR THE YEAR 2018 OF THE FICTITIOUS INSURANCE COMPANY</t>
  </si>
  <si>
    <t>Funds held by company under reinsurance treaties (Schedule F, Part 3, Col 20)</t>
  </si>
  <si>
    <t>EXHIBIT OF NET INVESTMENT INCOME &amp; EXHIBIT OF CAPITAL GAINS (LOSSES)</t>
  </si>
  <si>
    <t>of $ 920,000 and including warranty reserves of $...0 and accrued accident and health experience rating</t>
  </si>
  <si>
    <t>Provision for reinsurance (including $....13,000 certified) (Schedule F, Part 3, Column 78)</t>
  </si>
  <si>
    <t>Blue values are references or formulas (some hardcoded in the sample)</t>
  </si>
  <si>
    <t>Included with full seminar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</si>
</sst>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mbria"/>
      <family val="2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mbria"/>
      <family val="1"/>
    </font>
    <font>
      <sz val="10"/>
      <color rgb="FF0000FF"/>
      <name val="Cambria"/>
      <family val="2"/>
    </font>
    <font>
      <sz val="10"/>
      <color rgb="FF0000FF"/>
      <name val="Cambria"/>
      <family val="1"/>
    </font>
    <font>
      <sz val="10"/>
      <name val="Arial"/>
      <family val="2"/>
    </font>
    <font>
      <sz val="10"/>
      <color rgb="FFC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1" fontId="0" fillId="0" borderId="2" xfId="0" applyNumberFormat="1" applyBorder="1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/>
    </xf>
    <xf numFmtId="49" fontId="0" fillId="2" borderId="0" xfId="0" applyNumberFormat="1" applyFill="1"/>
    <xf numFmtId="1" fontId="3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49" fontId="0" fillId="2" borderId="0" xfId="0" applyNumberFormat="1" applyFill="1" applyAlignment="1">
      <alignment horizontal="centerContinuous"/>
    </xf>
    <xf numFmtId="49" fontId="3" fillId="2" borderId="0" xfId="0" applyNumberFormat="1" applyFont="1" applyFill="1" applyAlignment="1">
      <alignment horizontal="centerContinuous"/>
    </xf>
    <xf numFmtId="3" fontId="4" fillId="2" borderId="0" xfId="0" applyNumberFormat="1" applyFont="1" applyFill="1"/>
    <xf numFmtId="0" fontId="0" fillId="0" borderId="0" xfId="0" applyAlignment="1">
      <alignment horizontal="centerContinuous"/>
    </xf>
    <xf numFmtId="1" fontId="0" fillId="2" borderId="16" xfId="0" applyNumberFormat="1" applyFill="1" applyBorder="1" applyAlignment="1">
      <alignment horizontal="centerContinuous"/>
    </xf>
    <xf numFmtId="1" fontId="0" fillId="2" borderId="11" xfId="0" applyNumberFormat="1" applyFill="1" applyBorder="1" applyAlignment="1">
      <alignment horizontal="centerContinuous"/>
    </xf>
    <xf numFmtId="49" fontId="0" fillId="2" borderId="17" xfId="0" applyNumberFormat="1" applyFill="1" applyBorder="1" applyAlignment="1">
      <alignment horizontal="centerContinuous"/>
    </xf>
    <xf numFmtId="49" fontId="0" fillId="2" borderId="19" xfId="0" applyNumberFormat="1" applyFill="1" applyBorder="1" applyAlignment="1">
      <alignment horizontal="centerContinuous"/>
    </xf>
    <xf numFmtId="0" fontId="0" fillId="2" borderId="16" xfId="0" applyFill="1" applyBorder="1"/>
    <xf numFmtId="0" fontId="0" fillId="2" borderId="13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20" xfId="0" applyNumberFormat="1" applyBorder="1"/>
    <xf numFmtId="49" fontId="0" fillId="0" borderId="7" xfId="0" applyNumberFormat="1" applyBorder="1"/>
    <xf numFmtId="49" fontId="0" fillId="0" borderId="3" xfId="0" applyNumberFormat="1" applyBorder="1"/>
    <xf numFmtId="1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4" fillId="0" borderId="2" xfId="0" applyNumberFormat="1" applyFont="1" applyBorder="1"/>
    <xf numFmtId="3" fontId="0" fillId="0" borderId="10" xfId="0" applyNumberFormat="1" applyBorder="1"/>
    <xf numFmtId="3" fontId="0" fillId="0" borderId="20" xfId="0" applyNumberFormat="1" applyBorder="1"/>
    <xf numFmtId="1" fontId="0" fillId="0" borderId="7" xfId="0" applyNumberFormat="1" applyBorder="1"/>
    <xf numFmtId="3" fontId="0" fillId="0" borderId="7" xfId="0" applyNumberFormat="1" applyBorder="1"/>
    <xf numFmtId="0" fontId="0" fillId="0" borderId="7" xfId="0" applyBorder="1"/>
    <xf numFmtId="37" fontId="0" fillId="0" borderId="7" xfId="0" applyNumberFormat="1" applyBorder="1"/>
    <xf numFmtId="49" fontId="3" fillId="0" borderId="0" xfId="0" applyNumberFormat="1" applyFont="1" applyAlignment="1">
      <alignment horizontal="centerContinuous"/>
    </xf>
    <xf numFmtId="0" fontId="0" fillId="0" borderId="17" xfId="0" applyBorder="1" applyAlignment="1">
      <alignment horizontal="center"/>
    </xf>
    <xf numFmtId="49" fontId="0" fillId="0" borderId="21" xfId="0" applyNumberFormat="1" applyBorder="1"/>
    <xf numFmtId="49" fontId="1" fillId="2" borderId="0" xfId="0" applyNumberFormat="1" applyFont="1" applyFill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/>
    <xf numFmtId="0" fontId="3" fillId="2" borderId="0" xfId="0" applyFont="1" applyFill="1" applyAlignment="1">
      <alignment horizontal="centerContinuous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1" fontId="1" fillId="2" borderId="9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7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/>
    <xf numFmtId="0" fontId="1" fillId="0" borderId="1" xfId="0" applyFont="1" applyBorder="1" applyAlignment="1">
      <alignment horizontal="center"/>
    </xf>
    <xf numFmtId="49" fontId="1" fillId="0" borderId="7" xfId="0" applyNumberFormat="1" applyFont="1" applyBorder="1"/>
    <xf numFmtId="38" fontId="2" fillId="0" borderId="9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 horizontal="right"/>
    </xf>
    <xf numFmtId="38" fontId="5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/>
    <xf numFmtId="37" fontId="2" fillId="0" borderId="10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Alignment="1">
      <alignment horizontal="centerContinuous"/>
    </xf>
    <xf numFmtId="0" fontId="4" fillId="2" borderId="0" xfId="0" applyFont="1" applyFill="1" applyAlignment="1">
      <alignment horizontal="right"/>
    </xf>
    <xf numFmtId="49" fontId="3" fillId="2" borderId="4" xfId="0" applyNumberFormat="1" applyFont="1" applyFill="1" applyBorder="1" applyAlignment="1">
      <alignment horizontal="centerContinuous"/>
    </xf>
    <xf numFmtId="1" fontId="0" fillId="2" borderId="20" xfId="0" applyNumberFormat="1" applyFill="1" applyBorder="1" applyAlignment="1">
      <alignment horizontal="centerContinuous"/>
    </xf>
    <xf numFmtId="49" fontId="0" fillId="2" borderId="21" xfId="0" applyNumberForma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>
      <alignment horizontal="center"/>
    </xf>
    <xf numFmtId="1" fontId="0" fillId="0" borderId="10" xfId="0" applyNumberFormat="1" applyBorder="1"/>
    <xf numFmtId="1" fontId="0" fillId="0" borderId="3" xfId="0" applyNumberFormat="1" applyBorder="1"/>
    <xf numFmtId="37" fontId="0" fillId="0" borderId="3" xfId="0" applyNumberFormat="1" applyBorder="1"/>
    <xf numFmtId="37" fontId="0" fillId="0" borderId="2" xfId="0" applyNumberFormat="1" applyBorder="1"/>
    <xf numFmtId="37" fontId="0" fillId="0" borderId="10" xfId="0" applyNumberFormat="1" applyBorder="1"/>
    <xf numFmtId="0" fontId="0" fillId="0" borderId="9" xfId="0" applyBorder="1"/>
    <xf numFmtId="0" fontId="0" fillId="0" borderId="6" xfId="0" applyBorder="1"/>
    <xf numFmtId="3" fontId="0" fillId="0" borderId="3" xfId="0" applyNumberFormat="1" applyBorder="1"/>
    <xf numFmtId="49" fontId="0" fillId="0" borderId="1" xfId="0" applyNumberFormat="1" applyBorder="1" applyAlignment="1">
      <alignment horizontal="left" indent="9"/>
    </xf>
    <xf numFmtId="49" fontId="3" fillId="0" borderId="1" xfId="0" applyNumberFormat="1" applyFont="1" applyBorder="1" applyAlignment="1">
      <alignment horizontal="centerContinuous"/>
    </xf>
    <xf numFmtId="1" fontId="0" fillId="0" borderId="22" xfId="0" applyNumberFormat="1" applyBorder="1"/>
    <xf numFmtId="3" fontId="0" fillId="0" borderId="22" xfId="0" applyNumberFormat="1" applyBorder="1"/>
    <xf numFmtId="0" fontId="0" fillId="0" borderId="22" xfId="0" applyBorder="1"/>
    <xf numFmtId="37" fontId="4" fillId="0" borderId="9" xfId="0" applyNumberFormat="1" applyFont="1" applyBorder="1"/>
    <xf numFmtId="37" fontId="4" fillId="0" borderId="2" xfId="0" applyNumberFormat="1" applyFont="1" applyBorder="1"/>
    <xf numFmtId="37" fontId="0" fillId="0" borderId="22" xfId="0" applyNumberFormat="1" applyBorder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38" fontId="2" fillId="2" borderId="0" xfId="0" applyNumberFormat="1" applyFont="1" applyFill="1" applyAlignment="1">
      <alignment horizontal="right"/>
    </xf>
    <xf numFmtId="1" fontId="0" fillId="0" borderId="23" xfId="0" applyNumberFormat="1" applyBorder="1"/>
    <xf numFmtId="3" fontId="0" fillId="0" borderId="24" xfId="0" applyNumberFormat="1" applyBorder="1"/>
    <xf numFmtId="3" fontId="4" fillId="0" borderId="0" xfId="0" applyNumberFormat="1" applyFont="1"/>
    <xf numFmtId="3" fontId="4" fillId="0" borderId="7" xfId="0" applyNumberFormat="1" applyFont="1" applyBorder="1"/>
    <xf numFmtId="3" fontId="4" fillId="0" borderId="11" xfId="0" applyNumberFormat="1" applyFont="1" applyBorder="1"/>
    <xf numFmtId="3" fontId="4" fillId="0" borderId="25" xfId="0" applyNumberFormat="1" applyFont="1" applyBorder="1"/>
    <xf numFmtId="1" fontId="4" fillId="0" borderId="26" xfId="0" applyNumberFormat="1" applyFont="1" applyBorder="1"/>
    <xf numFmtId="3" fontId="4" fillId="0" borderId="26" xfId="0" applyNumberFormat="1" applyFont="1" applyBorder="1"/>
    <xf numFmtId="3" fontId="0" fillId="0" borderId="26" xfId="0" applyNumberFormat="1" applyBorder="1"/>
    <xf numFmtId="1" fontId="0" fillId="0" borderId="26" xfId="0" applyNumberFormat="1" applyBorder="1"/>
    <xf numFmtId="0" fontId="0" fillId="0" borderId="26" xfId="0" applyBorder="1"/>
    <xf numFmtId="3" fontId="4" fillId="0" borderId="27" xfId="0" applyNumberFormat="1" applyFont="1" applyBorder="1"/>
    <xf numFmtId="3" fontId="0" fillId="0" borderId="25" xfId="0" applyNumberFormat="1" applyBorder="1"/>
    <xf numFmtId="1" fontId="0" fillId="0" borderId="27" xfId="0" applyNumberFormat="1" applyBorder="1"/>
    <xf numFmtId="37" fontId="5" fillId="0" borderId="2" xfId="0" applyNumberFormat="1" applyFont="1" applyBorder="1" applyAlignment="1">
      <alignment horizontal="right"/>
    </xf>
    <xf numFmtId="38" fontId="5" fillId="0" borderId="19" xfId="0" applyNumberFormat="1" applyFont="1" applyBorder="1" applyAlignment="1">
      <alignment horizontal="right"/>
    </xf>
    <xf numFmtId="3" fontId="4" fillId="0" borderId="10" xfId="0" applyNumberFormat="1" applyFont="1" applyBorder="1"/>
    <xf numFmtId="0" fontId="4" fillId="0" borderId="7" xfId="0" applyFont="1" applyBorder="1"/>
    <xf numFmtId="3" fontId="4" fillId="0" borderId="9" xfId="0" applyNumberFormat="1" applyFont="1" applyBorder="1"/>
    <xf numFmtId="38" fontId="5" fillId="0" borderId="9" xfId="0" applyNumberFormat="1" applyFont="1" applyBorder="1" applyAlignment="1">
      <alignment horizontal="right"/>
    </xf>
    <xf numFmtId="37" fontId="5" fillId="0" borderId="10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7" fontId="4" fillId="0" borderId="8" xfId="0" applyNumberFormat="1" applyFont="1" applyBorder="1"/>
    <xf numFmtId="0" fontId="1" fillId="0" borderId="0" xfId="0" applyFont="1"/>
    <xf numFmtId="0" fontId="4" fillId="0" borderId="0" xfId="0" applyFont="1"/>
    <xf numFmtId="0" fontId="7" fillId="0" borderId="0" xfId="0" applyFont="1"/>
  </cellXfs>
  <cellStyles count="2">
    <cellStyle name="Normal" xfId="0" builtinId="0"/>
    <cellStyle name="Normal 2" xfId="1" xr:uid="{561759B9-4ACE-471F-8067-F738B4579DA7}"/>
  </cellStyles>
  <dxfs count="0"/>
  <tableStyles count="0" defaultTableStyle="TableStyleMedium2" defaultPivotStyle="PivotStyleLight16"/>
  <colors>
    <mruColors>
      <color rgb="FFFFFF99"/>
      <color rgb="FF0000FF"/>
      <color rgb="FFF4F9F1"/>
      <color rgb="FFF5FAFD"/>
      <color rgb="FFECF4FA"/>
      <color rgb="FFEAF3FA"/>
      <color rgb="FFFFFF66"/>
      <color rgb="FF008000"/>
      <color rgb="FFA7A7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2DA29-57DF-4BE0-8EF1-1BC165D42F71}">
  <sheetPr codeName="Sheet17"/>
  <dimension ref="B6:D21"/>
  <sheetViews>
    <sheetView workbookViewId="0"/>
  </sheetViews>
  <sheetFormatPr defaultRowHeight="12.75" x14ac:dyDescent="0.2"/>
  <cols>
    <col min="3" max="3" width="6.28515625" customWidth="1"/>
  </cols>
  <sheetData>
    <row r="6" spans="2:4" x14ac:dyDescent="0.2">
      <c r="B6" t="s">
        <v>176</v>
      </c>
      <c r="C6" t="s">
        <v>0</v>
      </c>
    </row>
    <row r="7" spans="2:4" x14ac:dyDescent="0.2">
      <c r="B7" t="s">
        <v>175</v>
      </c>
      <c r="C7" t="s">
        <v>50</v>
      </c>
    </row>
    <row r="8" spans="2:4" x14ac:dyDescent="0.2">
      <c r="B8" t="s">
        <v>174</v>
      </c>
      <c r="C8" t="s">
        <v>97</v>
      </c>
    </row>
    <row r="9" spans="2:4" x14ac:dyDescent="0.2">
      <c r="B9" t="s">
        <v>173</v>
      </c>
      <c r="C9" t="s">
        <v>146</v>
      </c>
    </row>
    <row r="10" spans="2:4" x14ac:dyDescent="0.2">
      <c r="B10" t="s">
        <v>172</v>
      </c>
      <c r="C10" t="s">
        <v>166</v>
      </c>
      <c r="D10" s="1" t="s">
        <v>147</v>
      </c>
    </row>
    <row r="11" spans="2:4" x14ac:dyDescent="0.2">
      <c r="B11" t="s">
        <v>171</v>
      </c>
      <c r="C11" t="s">
        <v>166</v>
      </c>
      <c r="D11" s="1" t="s">
        <v>148</v>
      </c>
    </row>
    <row r="12" spans="2:4" x14ac:dyDescent="0.2">
      <c r="B12" t="s">
        <v>170</v>
      </c>
      <c r="C12" t="s">
        <v>166</v>
      </c>
      <c r="D12" s="1" t="s">
        <v>149</v>
      </c>
    </row>
    <row r="13" spans="2:4" x14ac:dyDescent="0.2">
      <c r="B13" t="s">
        <v>169</v>
      </c>
      <c r="C13" t="s">
        <v>166</v>
      </c>
      <c r="D13" s="1" t="s">
        <v>150</v>
      </c>
    </row>
    <row r="14" spans="2:4" x14ac:dyDescent="0.2">
      <c r="B14" t="s">
        <v>168</v>
      </c>
      <c r="C14" t="s">
        <v>166</v>
      </c>
      <c r="D14" s="1" t="s">
        <v>151</v>
      </c>
    </row>
    <row r="15" spans="2:4" x14ac:dyDescent="0.2">
      <c r="B15" t="s">
        <v>167</v>
      </c>
      <c r="C15" t="s">
        <v>166</v>
      </c>
      <c r="D15" s="1" t="s">
        <v>152</v>
      </c>
    </row>
    <row r="16" spans="2:4" x14ac:dyDescent="0.2">
      <c r="B16" t="s">
        <v>165</v>
      </c>
      <c r="C16" t="s">
        <v>180</v>
      </c>
    </row>
    <row r="20" spans="2:2" x14ac:dyDescent="0.2">
      <c r="B20" s="100" t="s">
        <v>183</v>
      </c>
    </row>
    <row r="21" spans="2:2" x14ac:dyDescent="0.2">
      <c r="B21" t="s">
        <v>177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DCA0-72C7-4B4D-81C3-87CECF16FE8C}">
  <sheetPr codeName="Sheet9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A4E8-4EE0-48EB-9C23-1E94D1BFA410}">
  <sheetPr codeName="Sheet10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0E14-CDBB-4CB7-9912-CB8A096572AE}">
  <sheetPr codeName="Sheet11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2E02-AE8E-4FB4-8B44-248E766339D9}">
  <sheetPr codeName="Sheet12">
    <tabColor theme="9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7FE03-514F-40D0-9809-103938894EFF}">
  <sheetPr codeName="Sheet13">
    <tabColor theme="9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0CC1F-49A2-4D83-9078-30CA03CB9FCB}">
  <sheetPr codeName="Sheet14">
    <tabColor theme="9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A561-5634-4AF7-8AED-3D9C7D053F2C}">
  <sheetPr codeName="Sheet15">
    <tabColor theme="7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5AC27-9710-432E-B1C7-C09F9DFF94C0}">
  <sheetPr codeName="Sheet16">
    <tabColor theme="7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24F29-5851-407C-A715-C1606D367E65}">
  <sheetPr codeName="Sheet18">
    <tabColor theme="8" tint="0.79998168889431442"/>
  </sheetPr>
  <dimension ref="A1"/>
  <sheetViews>
    <sheetView zoomScaleNormal="100" workbookViewId="0"/>
  </sheetViews>
  <sheetFormatPr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FBDB-E809-4F5D-8843-8D44CE7CED9D}">
  <sheetPr codeName="Sheet19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2A98E-67C9-4939-A5A0-E84401536917}">
  <sheetPr codeName="Sheet1"/>
  <dimension ref="B2:G56"/>
  <sheetViews>
    <sheetView tabSelected="1" workbookViewId="0"/>
  </sheetViews>
  <sheetFormatPr defaultColWidth="9.140625" defaultRowHeight="12.75" x14ac:dyDescent="0.2"/>
  <cols>
    <col min="1" max="1" width="3.140625" style="42" customWidth="1"/>
    <col min="2" max="2" width="5" style="42" bestFit="1" customWidth="1"/>
    <col min="3" max="3" width="69.42578125" style="42" bestFit="1" customWidth="1"/>
    <col min="4" max="7" width="15.7109375" style="42" customWidth="1"/>
    <col min="8" max="16384" width="9.140625" style="42"/>
  </cols>
  <sheetData>
    <row r="2" spans="2:7" x14ac:dyDescent="0.2">
      <c r="B2" s="40" t="s">
        <v>178</v>
      </c>
      <c r="C2" s="41"/>
      <c r="D2" s="41"/>
      <c r="E2" s="41"/>
      <c r="F2" s="41"/>
      <c r="G2" s="41"/>
    </row>
    <row r="3" spans="2:7" x14ac:dyDescent="0.2">
      <c r="B3" s="11" t="s">
        <v>0</v>
      </c>
      <c r="C3" s="41"/>
      <c r="D3" s="41"/>
      <c r="E3" s="41"/>
      <c r="F3" s="41"/>
      <c r="G3" s="41"/>
    </row>
    <row r="4" spans="2:7" x14ac:dyDescent="0.2">
      <c r="B4" s="11"/>
      <c r="C4" s="41"/>
      <c r="D4" s="41"/>
      <c r="E4" s="41"/>
      <c r="F4" s="41"/>
      <c r="G4" s="41"/>
    </row>
    <row r="5" spans="2:7" x14ac:dyDescent="0.2">
      <c r="B5" s="55"/>
      <c r="C5" s="56"/>
      <c r="D5" s="48" t="s">
        <v>1</v>
      </c>
      <c r="E5" s="49"/>
      <c r="F5" s="50"/>
      <c r="G5" s="52" t="s">
        <v>2</v>
      </c>
    </row>
    <row r="6" spans="2:7" x14ac:dyDescent="0.2">
      <c r="B6" s="53"/>
      <c r="C6" s="54"/>
      <c r="D6" s="51">
        <v>1</v>
      </c>
      <c r="E6" s="44">
        <v>2</v>
      </c>
      <c r="F6" s="51">
        <v>3</v>
      </c>
      <c r="G6" s="51">
        <v>4</v>
      </c>
    </row>
    <row r="7" spans="2:7" x14ac:dyDescent="0.2">
      <c r="B7" s="53"/>
      <c r="C7" s="54"/>
      <c r="D7" s="45"/>
      <c r="E7" s="45"/>
      <c r="F7" s="46" t="s">
        <v>3</v>
      </c>
      <c r="G7" s="45"/>
    </row>
    <row r="8" spans="2:7" x14ac:dyDescent="0.2">
      <c r="B8" s="53"/>
      <c r="C8" s="54"/>
      <c r="D8" s="45"/>
      <c r="E8" s="46" t="s">
        <v>4</v>
      </c>
      <c r="F8" s="46" t="s">
        <v>5</v>
      </c>
      <c r="G8" s="46" t="s">
        <v>6</v>
      </c>
    </row>
    <row r="9" spans="2:7" x14ac:dyDescent="0.2">
      <c r="B9" s="57"/>
      <c r="C9" s="58"/>
      <c r="D9" s="47" t="s">
        <v>5</v>
      </c>
      <c r="E9" s="47" t="s">
        <v>5</v>
      </c>
      <c r="F9" s="47" t="s">
        <v>7</v>
      </c>
      <c r="G9" s="47" t="s">
        <v>8</v>
      </c>
    </row>
    <row r="10" spans="2:7" x14ac:dyDescent="0.2">
      <c r="B10" s="59">
        <v>1</v>
      </c>
      <c r="C10" s="60" t="s">
        <v>9</v>
      </c>
      <c r="D10" s="63">
        <v>58676000</v>
      </c>
      <c r="E10" s="63">
        <v>0</v>
      </c>
      <c r="F10" s="117">
        <f>+D10-E10</f>
        <v>58676000</v>
      </c>
      <c r="G10" s="63">
        <v>58861000</v>
      </c>
    </row>
    <row r="11" spans="2:7" x14ac:dyDescent="0.2">
      <c r="B11" s="61">
        <v>2</v>
      </c>
      <c r="C11" s="62" t="s">
        <v>10</v>
      </c>
      <c r="D11" s="64"/>
      <c r="E11" s="64"/>
      <c r="F11" s="66"/>
      <c r="G11" s="64"/>
    </row>
    <row r="12" spans="2:7" x14ac:dyDescent="0.2">
      <c r="B12" s="61"/>
      <c r="C12" s="62" t="s">
        <v>11</v>
      </c>
      <c r="D12" s="64">
        <v>34000</v>
      </c>
      <c r="E12" s="64">
        <v>0</v>
      </c>
      <c r="F12" s="66">
        <f t="shared" ref="F12:F53" si="0">+D12-E12</f>
        <v>34000</v>
      </c>
      <c r="G12" s="64">
        <v>35000</v>
      </c>
    </row>
    <row r="13" spans="2:7" x14ac:dyDescent="0.2">
      <c r="B13" s="61"/>
      <c r="C13" s="62" t="s">
        <v>12</v>
      </c>
      <c r="D13" s="64">
        <v>19408000</v>
      </c>
      <c r="E13" s="64">
        <v>68000</v>
      </c>
      <c r="F13" s="66">
        <f t="shared" si="0"/>
        <v>19340000</v>
      </c>
      <c r="G13" s="64">
        <v>19081000</v>
      </c>
    </row>
    <row r="14" spans="2:7" x14ac:dyDescent="0.2">
      <c r="B14" s="61">
        <v>3</v>
      </c>
      <c r="C14" s="62" t="s">
        <v>13</v>
      </c>
      <c r="D14" s="64"/>
      <c r="E14" s="64"/>
      <c r="F14" s="66"/>
      <c r="G14" s="64"/>
    </row>
    <row r="15" spans="2:7" x14ac:dyDescent="0.2">
      <c r="B15" s="61"/>
      <c r="C15" s="62" t="s">
        <v>14</v>
      </c>
      <c r="D15" s="64">
        <v>238000</v>
      </c>
      <c r="E15" s="64">
        <v>0</v>
      </c>
      <c r="F15" s="66">
        <f t="shared" si="0"/>
        <v>238000</v>
      </c>
      <c r="G15" s="64">
        <v>245000</v>
      </c>
    </row>
    <row r="16" spans="2:7" x14ac:dyDescent="0.2">
      <c r="B16" s="61"/>
      <c r="C16" s="62" t="s">
        <v>15</v>
      </c>
      <c r="D16" s="64">
        <v>7000</v>
      </c>
      <c r="E16" s="64">
        <v>0</v>
      </c>
      <c r="F16" s="66">
        <f t="shared" si="0"/>
        <v>7000</v>
      </c>
      <c r="G16" s="64">
        <v>0</v>
      </c>
    </row>
    <row r="17" spans="2:7" x14ac:dyDescent="0.2">
      <c r="B17" s="61">
        <v>4</v>
      </c>
      <c r="C17" s="62" t="s">
        <v>16</v>
      </c>
      <c r="D17" s="64"/>
      <c r="E17" s="64"/>
      <c r="F17" s="66"/>
      <c r="G17" s="64"/>
    </row>
    <row r="18" spans="2:7" x14ac:dyDescent="0.2">
      <c r="B18" s="61"/>
      <c r="C18" s="62" t="s">
        <v>17</v>
      </c>
      <c r="D18" s="64">
        <v>453000</v>
      </c>
      <c r="E18" s="64">
        <v>0</v>
      </c>
      <c r="F18" s="66">
        <f t="shared" si="0"/>
        <v>453000</v>
      </c>
      <c r="G18" s="64">
        <v>472000</v>
      </c>
    </row>
    <row r="19" spans="2:7" x14ac:dyDescent="0.2">
      <c r="B19" s="61"/>
      <c r="C19" s="62" t="s">
        <v>18</v>
      </c>
      <c r="D19" s="64">
        <v>3359000</v>
      </c>
      <c r="E19" s="64">
        <v>0</v>
      </c>
      <c r="F19" s="66">
        <f t="shared" si="0"/>
        <v>3359000</v>
      </c>
      <c r="G19" s="64">
        <v>3274000</v>
      </c>
    </row>
    <row r="20" spans="2:7" x14ac:dyDescent="0.2">
      <c r="B20" s="61"/>
      <c r="C20" s="62" t="s">
        <v>19</v>
      </c>
      <c r="D20" s="64">
        <v>33000</v>
      </c>
      <c r="E20" s="64">
        <v>0</v>
      </c>
      <c r="F20" s="66">
        <f t="shared" si="0"/>
        <v>33000</v>
      </c>
      <c r="G20" s="64">
        <v>0</v>
      </c>
    </row>
    <row r="21" spans="2:7" x14ac:dyDescent="0.2">
      <c r="B21" s="61">
        <v>5</v>
      </c>
      <c r="C21" s="62" t="s">
        <v>153</v>
      </c>
      <c r="D21" s="65"/>
      <c r="E21" s="65"/>
      <c r="F21" s="112"/>
      <c r="G21" s="65"/>
    </row>
    <row r="22" spans="2:7" x14ac:dyDescent="0.2">
      <c r="B22" s="61"/>
      <c r="C22" s="62" t="s">
        <v>154</v>
      </c>
      <c r="D22" s="65">
        <v>983000</v>
      </c>
      <c r="E22" s="65">
        <v>0</v>
      </c>
      <c r="F22" s="112">
        <f t="shared" si="0"/>
        <v>983000</v>
      </c>
      <c r="G22" s="65">
        <v>1233000</v>
      </c>
    </row>
    <row r="23" spans="2:7" x14ac:dyDescent="0.2">
      <c r="B23" s="61">
        <v>6</v>
      </c>
      <c r="C23" s="62" t="s">
        <v>20</v>
      </c>
      <c r="D23" s="65">
        <v>0</v>
      </c>
      <c r="E23" s="65">
        <v>0</v>
      </c>
      <c r="F23" s="112">
        <f t="shared" si="0"/>
        <v>0</v>
      </c>
      <c r="G23" s="65">
        <v>0</v>
      </c>
    </row>
    <row r="24" spans="2:7" x14ac:dyDescent="0.2">
      <c r="B24" s="61">
        <v>7</v>
      </c>
      <c r="C24" s="62" t="s">
        <v>21</v>
      </c>
      <c r="D24" s="65">
        <v>0</v>
      </c>
      <c r="E24" s="65">
        <v>0</v>
      </c>
      <c r="F24" s="112">
        <f t="shared" si="0"/>
        <v>0</v>
      </c>
      <c r="G24" s="65">
        <v>0</v>
      </c>
    </row>
    <row r="25" spans="2:7" x14ac:dyDescent="0.2">
      <c r="B25" s="61">
        <v>8</v>
      </c>
      <c r="C25" s="62" t="s">
        <v>22</v>
      </c>
      <c r="D25" s="65">
        <v>4726000</v>
      </c>
      <c r="E25" s="65">
        <v>98000</v>
      </c>
      <c r="F25" s="112">
        <f t="shared" si="0"/>
        <v>4628000</v>
      </c>
      <c r="G25" s="65">
        <v>4405000</v>
      </c>
    </row>
    <row r="26" spans="2:7" x14ac:dyDescent="0.2">
      <c r="B26" s="61">
        <v>9</v>
      </c>
      <c r="C26" s="62" t="s">
        <v>23</v>
      </c>
      <c r="D26" s="65">
        <v>0</v>
      </c>
      <c r="E26" s="65">
        <v>0</v>
      </c>
      <c r="F26" s="112">
        <f t="shared" si="0"/>
        <v>0</v>
      </c>
      <c r="G26" s="65">
        <v>0</v>
      </c>
    </row>
    <row r="27" spans="2:7" x14ac:dyDescent="0.2">
      <c r="B27" s="61">
        <v>10</v>
      </c>
      <c r="C27" s="62" t="s">
        <v>24</v>
      </c>
      <c r="D27" s="65">
        <v>79000</v>
      </c>
      <c r="E27" s="65">
        <v>0</v>
      </c>
      <c r="F27" s="112">
        <f t="shared" si="0"/>
        <v>79000</v>
      </c>
      <c r="G27" s="65">
        <v>183000</v>
      </c>
    </row>
    <row r="28" spans="2:7" x14ac:dyDescent="0.2">
      <c r="B28" s="61">
        <v>11</v>
      </c>
      <c r="C28" s="62" t="s">
        <v>25</v>
      </c>
      <c r="D28" s="69">
        <v>-5000</v>
      </c>
      <c r="E28" s="69">
        <v>0</v>
      </c>
      <c r="F28" s="118">
        <f t="shared" si="0"/>
        <v>-5000</v>
      </c>
      <c r="G28" s="69">
        <v>-5000</v>
      </c>
    </row>
    <row r="29" spans="2:7" x14ac:dyDescent="0.2">
      <c r="B29" s="61">
        <v>12</v>
      </c>
      <c r="C29" s="62" t="s">
        <v>26</v>
      </c>
      <c r="D29" s="112">
        <f>SUM(D10:D28)</f>
        <v>87991000</v>
      </c>
      <c r="E29" s="112">
        <f>SUM(E10:E28)</f>
        <v>166000</v>
      </c>
      <c r="F29" s="112">
        <f>SUM(F10:F28)</f>
        <v>87825000</v>
      </c>
      <c r="G29" s="112">
        <f>SUM(G10:G28)</f>
        <v>87784000</v>
      </c>
    </row>
    <row r="30" spans="2:7" x14ac:dyDescent="0.2">
      <c r="B30" s="61">
        <v>13</v>
      </c>
      <c r="C30" s="62" t="s">
        <v>27</v>
      </c>
      <c r="D30" s="65">
        <v>0</v>
      </c>
      <c r="E30" s="65">
        <v>0</v>
      </c>
      <c r="F30" s="112">
        <f t="shared" si="0"/>
        <v>0</v>
      </c>
      <c r="G30" s="65">
        <v>0</v>
      </c>
    </row>
    <row r="31" spans="2:7" x14ac:dyDescent="0.2">
      <c r="B31" s="61">
        <v>14</v>
      </c>
      <c r="C31" s="62" t="s">
        <v>28</v>
      </c>
      <c r="D31" s="65">
        <v>726000</v>
      </c>
      <c r="E31" s="65">
        <v>0</v>
      </c>
      <c r="F31" s="112">
        <f t="shared" si="0"/>
        <v>726000</v>
      </c>
      <c r="G31" s="65">
        <v>750000</v>
      </c>
    </row>
    <row r="32" spans="2:7" x14ac:dyDescent="0.2">
      <c r="B32" s="61">
        <v>15</v>
      </c>
      <c r="C32" s="62" t="s">
        <v>29</v>
      </c>
      <c r="D32" s="64"/>
      <c r="E32" s="64"/>
      <c r="F32" s="66"/>
      <c r="G32" s="64"/>
    </row>
    <row r="33" spans="2:7" x14ac:dyDescent="0.2">
      <c r="B33" s="61"/>
      <c r="C33" s="62" t="s">
        <v>30</v>
      </c>
      <c r="D33" s="64">
        <v>2870000</v>
      </c>
      <c r="E33" s="64">
        <v>244000</v>
      </c>
      <c r="F33" s="66">
        <f t="shared" si="0"/>
        <v>2626000</v>
      </c>
      <c r="G33" s="64">
        <v>2866000</v>
      </c>
    </row>
    <row r="34" spans="2:7" x14ac:dyDescent="0.2">
      <c r="B34" s="61"/>
      <c r="C34" s="62" t="s">
        <v>31</v>
      </c>
      <c r="D34" s="64"/>
      <c r="E34" s="64"/>
      <c r="F34" s="66"/>
      <c r="G34" s="64"/>
    </row>
    <row r="35" spans="2:7" x14ac:dyDescent="0.2">
      <c r="B35" s="61"/>
      <c r="C35" s="62" t="s">
        <v>155</v>
      </c>
      <c r="D35" s="64">
        <v>5153000</v>
      </c>
      <c r="E35" s="64">
        <v>39000</v>
      </c>
      <c r="F35" s="66">
        <f t="shared" si="0"/>
        <v>5114000</v>
      </c>
      <c r="G35" s="64">
        <v>4927000</v>
      </c>
    </row>
    <row r="36" spans="2:7" x14ac:dyDescent="0.2">
      <c r="B36" s="61"/>
      <c r="C36" s="62" t="s">
        <v>32</v>
      </c>
      <c r="D36" s="64">
        <v>254000</v>
      </c>
      <c r="E36" s="64">
        <v>4000</v>
      </c>
      <c r="F36" s="66">
        <f t="shared" si="0"/>
        <v>250000</v>
      </c>
      <c r="G36" s="64">
        <v>263000</v>
      </c>
    </row>
    <row r="37" spans="2:7" x14ac:dyDescent="0.2">
      <c r="B37" s="61">
        <v>16</v>
      </c>
      <c r="C37" s="62" t="s">
        <v>33</v>
      </c>
      <c r="D37" s="64"/>
      <c r="E37" s="64"/>
      <c r="F37" s="66"/>
      <c r="G37" s="64"/>
    </row>
    <row r="38" spans="2:7" x14ac:dyDescent="0.2">
      <c r="B38" s="61"/>
      <c r="C38" s="62" t="s">
        <v>34</v>
      </c>
      <c r="D38" s="66">
        <v>426000</v>
      </c>
      <c r="E38" s="64">
        <v>0</v>
      </c>
      <c r="F38" s="66">
        <f t="shared" si="0"/>
        <v>426000</v>
      </c>
      <c r="G38" s="64">
        <v>451000</v>
      </c>
    </row>
    <row r="39" spans="2:7" x14ac:dyDescent="0.2">
      <c r="B39" s="61"/>
      <c r="C39" s="62" t="s">
        <v>35</v>
      </c>
      <c r="D39" s="64">
        <v>0</v>
      </c>
      <c r="E39" s="64">
        <v>0</v>
      </c>
      <c r="F39" s="66">
        <f t="shared" si="0"/>
        <v>0</v>
      </c>
      <c r="G39" s="64">
        <v>0</v>
      </c>
    </row>
    <row r="40" spans="2:7" x14ac:dyDescent="0.2">
      <c r="B40" s="61"/>
      <c r="C40" s="62" t="s">
        <v>36</v>
      </c>
      <c r="D40" s="64">
        <v>0</v>
      </c>
      <c r="E40" s="64">
        <v>0</v>
      </c>
      <c r="F40" s="66">
        <f t="shared" si="0"/>
        <v>0</v>
      </c>
      <c r="G40" s="64">
        <v>0</v>
      </c>
    </row>
    <row r="41" spans="2:7" x14ac:dyDescent="0.2">
      <c r="B41" s="61">
        <v>17</v>
      </c>
      <c r="C41" s="62" t="s">
        <v>37</v>
      </c>
      <c r="D41" s="64">
        <v>0</v>
      </c>
      <c r="E41" s="64">
        <v>0</v>
      </c>
      <c r="F41" s="66">
        <f t="shared" si="0"/>
        <v>0</v>
      </c>
      <c r="G41" s="64">
        <v>0</v>
      </c>
    </row>
    <row r="42" spans="2:7" x14ac:dyDescent="0.2">
      <c r="B42" s="61">
        <v>18.100000000000001</v>
      </c>
      <c r="C42" s="62" t="s">
        <v>38</v>
      </c>
      <c r="D42" s="64">
        <v>233000</v>
      </c>
      <c r="E42" s="64">
        <v>0</v>
      </c>
      <c r="F42" s="66">
        <f t="shared" si="0"/>
        <v>233000</v>
      </c>
      <c r="G42" s="64">
        <v>0</v>
      </c>
    </row>
    <row r="43" spans="2:7" x14ac:dyDescent="0.2">
      <c r="B43" s="61">
        <v>18.2</v>
      </c>
      <c r="C43" s="62" t="s">
        <v>39</v>
      </c>
      <c r="D43" s="64">
        <v>3082000</v>
      </c>
      <c r="E43" s="64">
        <v>878000</v>
      </c>
      <c r="F43" s="66">
        <f t="shared" si="0"/>
        <v>2204000</v>
      </c>
      <c r="G43" s="64">
        <v>1979000</v>
      </c>
    </row>
    <row r="44" spans="2:7" x14ac:dyDescent="0.2">
      <c r="B44" s="61">
        <v>19</v>
      </c>
      <c r="C44" s="62" t="s">
        <v>40</v>
      </c>
      <c r="D44" s="64">
        <v>9000</v>
      </c>
      <c r="E44" s="64">
        <v>0</v>
      </c>
      <c r="F44" s="66">
        <f t="shared" si="0"/>
        <v>9000</v>
      </c>
      <c r="G44" s="64">
        <v>14000</v>
      </c>
    </row>
    <row r="45" spans="2:7" x14ac:dyDescent="0.2">
      <c r="B45" s="61">
        <v>20</v>
      </c>
      <c r="C45" s="62" t="s">
        <v>41</v>
      </c>
      <c r="D45" s="64">
        <v>1000</v>
      </c>
      <c r="E45" s="64">
        <v>0</v>
      </c>
      <c r="F45" s="66">
        <f t="shared" si="0"/>
        <v>1000</v>
      </c>
      <c r="G45" s="64">
        <v>1000</v>
      </c>
    </row>
    <row r="46" spans="2:7" x14ac:dyDescent="0.2">
      <c r="B46" s="61">
        <v>21</v>
      </c>
      <c r="C46" s="62" t="s">
        <v>42</v>
      </c>
      <c r="D46" s="64">
        <v>88000</v>
      </c>
      <c r="E46" s="64">
        <v>88000</v>
      </c>
      <c r="F46" s="66">
        <f t="shared" si="0"/>
        <v>0</v>
      </c>
      <c r="G46" s="64">
        <v>0</v>
      </c>
    </row>
    <row r="47" spans="2:7" x14ac:dyDescent="0.2">
      <c r="B47" s="61">
        <v>22</v>
      </c>
      <c r="C47" s="62" t="s">
        <v>43</v>
      </c>
      <c r="D47" s="64">
        <v>0</v>
      </c>
      <c r="E47" s="64">
        <v>0</v>
      </c>
      <c r="F47" s="66">
        <f t="shared" si="0"/>
        <v>0</v>
      </c>
      <c r="G47" s="64">
        <v>0</v>
      </c>
    </row>
    <row r="48" spans="2:7" x14ac:dyDescent="0.2">
      <c r="B48" s="61">
        <v>23</v>
      </c>
      <c r="C48" s="62" t="s">
        <v>44</v>
      </c>
      <c r="D48" s="64">
        <v>0</v>
      </c>
      <c r="E48" s="64">
        <v>0</v>
      </c>
      <c r="F48" s="66">
        <f t="shared" si="0"/>
        <v>0</v>
      </c>
      <c r="G48" s="64">
        <v>0</v>
      </c>
    </row>
    <row r="49" spans="2:7" x14ac:dyDescent="0.2">
      <c r="B49" s="61">
        <v>24</v>
      </c>
      <c r="C49" s="62" t="s">
        <v>45</v>
      </c>
      <c r="D49" s="64">
        <v>0</v>
      </c>
      <c r="E49" s="64">
        <v>0</v>
      </c>
      <c r="F49" s="66">
        <f t="shared" si="0"/>
        <v>0</v>
      </c>
      <c r="G49" s="64">
        <v>0</v>
      </c>
    </row>
    <row r="50" spans="2:7" x14ac:dyDescent="0.2">
      <c r="B50" s="61">
        <v>25</v>
      </c>
      <c r="C50" s="62" t="s">
        <v>46</v>
      </c>
      <c r="D50" s="64">
        <v>621000</v>
      </c>
      <c r="E50" s="64">
        <v>35000</v>
      </c>
      <c r="F50" s="66">
        <f t="shared" si="0"/>
        <v>586000</v>
      </c>
      <c r="G50" s="64">
        <v>641000</v>
      </c>
    </row>
    <row r="51" spans="2:7" x14ac:dyDescent="0.2">
      <c r="B51" s="61">
        <v>26</v>
      </c>
      <c r="C51" s="62" t="s">
        <v>47</v>
      </c>
      <c r="D51" s="63"/>
      <c r="E51" s="63"/>
      <c r="F51" s="117"/>
      <c r="G51" s="63"/>
    </row>
    <row r="52" spans="2:7" x14ac:dyDescent="0.2">
      <c r="B52" s="61"/>
      <c r="C52" s="62" t="s">
        <v>156</v>
      </c>
      <c r="D52" s="66">
        <f>SUM(D29:D50)</f>
        <v>101454000</v>
      </c>
      <c r="E52" s="66">
        <f>SUM(E29:E50)</f>
        <v>1454000</v>
      </c>
      <c r="F52" s="66">
        <f>SUM(F29:F50)</f>
        <v>100000000</v>
      </c>
      <c r="G52" s="66">
        <f>SUM(G29:G50)</f>
        <v>99676000</v>
      </c>
    </row>
    <row r="53" spans="2:7" x14ac:dyDescent="0.2">
      <c r="B53" s="61">
        <v>27</v>
      </c>
      <c r="C53" s="62" t="s">
        <v>48</v>
      </c>
      <c r="D53" s="64">
        <v>0</v>
      </c>
      <c r="E53" s="64">
        <v>0</v>
      </c>
      <c r="F53" s="66">
        <f t="shared" si="0"/>
        <v>0</v>
      </c>
      <c r="G53" s="64">
        <v>0</v>
      </c>
    </row>
    <row r="54" spans="2:7" x14ac:dyDescent="0.2">
      <c r="B54" s="67">
        <v>28</v>
      </c>
      <c r="C54" s="68" t="s">
        <v>49</v>
      </c>
      <c r="D54" s="113">
        <f>+D52+D53</f>
        <v>101454000</v>
      </c>
      <c r="E54" s="113">
        <f>+E52+E53</f>
        <v>1454000</v>
      </c>
      <c r="F54" s="113">
        <f>+F52+F53</f>
        <v>100000000</v>
      </c>
      <c r="G54" s="113">
        <f>+G52+G53</f>
        <v>99676000</v>
      </c>
    </row>
    <row r="55" spans="2:7" x14ac:dyDescent="0.2">
      <c r="B55" s="95"/>
      <c r="C55" s="96"/>
      <c r="D55" s="97"/>
      <c r="E55" s="97"/>
      <c r="F55" s="97"/>
      <c r="G55" s="97"/>
    </row>
    <row r="56" spans="2:7" x14ac:dyDescent="0.2">
      <c r="B56" s="8">
        <v>2</v>
      </c>
      <c r="C56" s="43"/>
      <c r="D56" s="43"/>
      <c r="E56" s="43"/>
      <c r="F56" s="43"/>
      <c r="G56" s="4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D0D6-261F-4591-8769-A2759AD319EE}">
  <sheetPr codeName="Sheet20">
    <tabColor theme="8" tint="0.79998168889431442"/>
  </sheetPr>
  <dimension ref="A1"/>
  <sheetViews>
    <sheetView zoomScaleNormal="100" workbookViewId="0"/>
  </sheetViews>
  <sheetFormatPr defaultColWidth="8.85546875" defaultRowHeight="12.75" x14ac:dyDescent="0.2"/>
  <cols>
    <col min="1" max="16384" width="8.85546875" style="123"/>
  </cols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2DF4-FD4D-4574-A149-5293BC164020}">
  <sheetPr codeName="Sheet21">
    <tabColor theme="8" tint="0.79998168889431442"/>
  </sheetPr>
  <dimension ref="A1"/>
  <sheetViews>
    <sheetView zoomScaleNormal="100" workbookViewId="0"/>
  </sheetViews>
  <sheetFormatPr defaultColWidth="20.710937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AB8DC-A5E6-440F-B49F-4B6C2064B4C6}">
  <sheetPr codeName="Sheet24">
    <tabColor theme="9" tint="0.59999389629810485"/>
  </sheetPr>
  <dimension ref="A1"/>
  <sheetViews>
    <sheetView zoomScaleNormal="100" workbookViewId="0"/>
  </sheetViews>
  <sheetFormatPr defaultColWidth="9.140625" defaultRowHeight="12.75" x14ac:dyDescent="0.2"/>
  <cols>
    <col min="1" max="16384" width="9.140625" style="124"/>
  </cols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AA6E6-A217-424A-9E1B-2EF6CD09BC12}">
  <sheetPr codeName="Sheet25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9040-03F3-441D-B681-A3F90CFA6789}">
  <sheetPr codeName="Sheet26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1516-2022-4BDB-9543-286437F009B7}">
  <sheetPr codeName="Sheet27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6633-135F-4122-88CD-4708F5089900}">
  <sheetPr codeName="Sheet28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7431-C5DF-4C76-A35B-A2A0E9BE2523}">
  <sheetPr codeName="Sheet29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5E5E-8AA2-41F2-8F9C-40F65152EAF7}">
  <sheetPr codeName="Sheet30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AD501-DA07-4974-A8FC-162669BFB0D4}">
  <sheetPr codeName="Sheet31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55BE-341A-4879-9746-EFD5CC431ABC}">
  <sheetPr codeName="Sheet2"/>
  <dimension ref="B2:E63"/>
  <sheetViews>
    <sheetView zoomScaleNormal="100" workbookViewId="0"/>
  </sheetViews>
  <sheetFormatPr defaultColWidth="9.140625" defaultRowHeight="12.75" x14ac:dyDescent="0.2"/>
  <cols>
    <col min="1" max="1" width="3.140625" style="4" customWidth="1"/>
    <col min="2" max="2" width="5" style="4" bestFit="1" customWidth="1"/>
    <col min="3" max="3" width="84.85546875" style="4" bestFit="1" customWidth="1"/>
    <col min="4" max="5" width="14.5703125" style="4" customWidth="1"/>
    <col min="6" max="16384" width="9.140625" style="4"/>
  </cols>
  <sheetData>
    <row r="2" spans="2:5" x14ac:dyDescent="0.2">
      <c r="B2" s="10" t="s">
        <v>178</v>
      </c>
      <c r="C2" s="9"/>
      <c r="D2" s="9"/>
      <c r="E2" s="9"/>
    </row>
    <row r="3" spans="2:5" x14ac:dyDescent="0.2">
      <c r="B3" s="11" t="s">
        <v>50</v>
      </c>
      <c r="C3" s="9"/>
      <c r="D3" s="9"/>
      <c r="E3" s="9"/>
    </row>
    <row r="4" spans="2:5" x14ac:dyDescent="0.2">
      <c r="B4" s="11"/>
      <c r="C4" s="9"/>
      <c r="D4" s="9"/>
      <c r="E4" s="9"/>
    </row>
    <row r="5" spans="2:5" x14ac:dyDescent="0.2">
      <c r="B5" s="18"/>
      <c r="C5" s="19"/>
      <c r="D5" s="14">
        <v>1</v>
      </c>
      <c r="E5" s="15">
        <v>2</v>
      </c>
    </row>
    <row r="6" spans="2:5" x14ac:dyDescent="0.2">
      <c r="B6" s="20"/>
      <c r="C6" s="21"/>
      <c r="D6" s="16" t="s">
        <v>1</v>
      </c>
      <c r="E6" s="17" t="s">
        <v>2</v>
      </c>
    </row>
    <row r="7" spans="2:5" x14ac:dyDescent="0.2">
      <c r="B7" s="22">
        <v>1</v>
      </c>
      <c r="C7" s="24" t="s">
        <v>51</v>
      </c>
      <c r="D7" s="103">
        <v>41894000</v>
      </c>
      <c r="E7" s="99">
        <v>40933000</v>
      </c>
    </row>
    <row r="8" spans="2:5" x14ac:dyDescent="0.2">
      <c r="B8" s="2">
        <v>2</v>
      </c>
      <c r="C8" s="25" t="s">
        <v>52</v>
      </c>
      <c r="D8" s="104">
        <v>0</v>
      </c>
      <c r="E8" s="89">
        <v>0</v>
      </c>
    </row>
    <row r="9" spans="2:5" x14ac:dyDescent="0.2">
      <c r="B9" s="2">
        <v>3</v>
      </c>
      <c r="C9" s="25" t="s">
        <v>53</v>
      </c>
      <c r="D9" s="105">
        <v>9663000</v>
      </c>
      <c r="E9" s="90">
        <v>9664000</v>
      </c>
    </row>
    <row r="10" spans="2:5" x14ac:dyDescent="0.2">
      <c r="B10" s="2">
        <v>4</v>
      </c>
      <c r="C10" s="25" t="s">
        <v>54</v>
      </c>
      <c r="D10" s="106">
        <v>763000</v>
      </c>
      <c r="E10" s="90">
        <v>721000</v>
      </c>
    </row>
    <row r="11" spans="2:5" x14ac:dyDescent="0.2">
      <c r="B11" s="2">
        <v>5</v>
      </c>
      <c r="C11" s="25" t="s">
        <v>55</v>
      </c>
      <c r="D11" s="106">
        <v>668000</v>
      </c>
      <c r="E11" s="90">
        <v>658000</v>
      </c>
    </row>
    <row r="12" spans="2:5" x14ac:dyDescent="0.2">
      <c r="B12" s="2">
        <v>6</v>
      </c>
      <c r="C12" s="25" t="s">
        <v>56</v>
      </c>
      <c r="D12" s="106">
        <v>501000</v>
      </c>
      <c r="E12" s="90">
        <v>523000</v>
      </c>
    </row>
    <row r="13" spans="2:5" x14ac:dyDescent="0.2">
      <c r="B13" s="2">
        <v>7.1</v>
      </c>
      <c r="C13" s="25" t="s">
        <v>57</v>
      </c>
      <c r="D13" s="107">
        <v>0</v>
      </c>
      <c r="E13" s="90">
        <v>120000</v>
      </c>
    </row>
    <row r="14" spans="2:5" x14ac:dyDescent="0.2">
      <c r="B14" s="2">
        <v>7.2</v>
      </c>
      <c r="C14" s="25" t="s">
        <v>58</v>
      </c>
      <c r="D14" s="107">
        <v>0</v>
      </c>
      <c r="E14" s="89">
        <v>0</v>
      </c>
    </row>
    <row r="15" spans="2:5" x14ac:dyDescent="0.2">
      <c r="B15" s="2">
        <v>8</v>
      </c>
      <c r="C15" s="25" t="s">
        <v>158</v>
      </c>
      <c r="D15" s="107">
        <v>0</v>
      </c>
      <c r="E15" s="89">
        <v>0</v>
      </c>
    </row>
    <row r="16" spans="2:5" x14ac:dyDescent="0.2">
      <c r="B16" s="2">
        <v>9</v>
      </c>
      <c r="C16" s="25" t="s">
        <v>163</v>
      </c>
      <c r="D16" s="108"/>
      <c r="E16" s="91"/>
    </row>
    <row r="17" spans="2:5" x14ac:dyDescent="0.2">
      <c r="B17" s="2"/>
      <c r="C17" s="115" t="s">
        <v>181</v>
      </c>
      <c r="D17" s="108"/>
      <c r="E17" s="91"/>
    </row>
    <row r="18" spans="2:5" x14ac:dyDescent="0.2">
      <c r="B18" s="2"/>
      <c r="C18" s="25" t="s">
        <v>164</v>
      </c>
      <c r="D18" s="105">
        <v>11895000</v>
      </c>
      <c r="E18" s="90">
        <v>11557000</v>
      </c>
    </row>
    <row r="19" spans="2:5" x14ac:dyDescent="0.2">
      <c r="B19" s="2">
        <v>10</v>
      </c>
      <c r="C19" s="25" t="s">
        <v>59</v>
      </c>
      <c r="D19" s="107">
        <v>0</v>
      </c>
      <c r="E19" s="89">
        <v>0</v>
      </c>
    </row>
    <row r="20" spans="2:5" x14ac:dyDescent="0.2">
      <c r="B20" s="2">
        <v>11</v>
      </c>
      <c r="C20" s="25" t="s">
        <v>60</v>
      </c>
      <c r="D20" s="108"/>
      <c r="E20" s="91"/>
    </row>
    <row r="21" spans="2:5" x14ac:dyDescent="0.2">
      <c r="B21" s="2"/>
      <c r="C21" s="25" t="s">
        <v>61</v>
      </c>
      <c r="D21" s="106">
        <v>1500000</v>
      </c>
      <c r="E21" s="90">
        <v>1500000</v>
      </c>
    </row>
    <row r="22" spans="2:5" x14ac:dyDescent="0.2">
      <c r="B22" s="2"/>
      <c r="C22" s="25" t="s">
        <v>62</v>
      </c>
      <c r="D22" s="106">
        <v>62000</v>
      </c>
      <c r="E22" s="90">
        <v>50000</v>
      </c>
    </row>
    <row r="23" spans="2:5" x14ac:dyDescent="0.2">
      <c r="B23" s="2">
        <v>12</v>
      </c>
      <c r="C23" s="25" t="s">
        <v>63</v>
      </c>
      <c r="D23" s="105">
        <v>440000</v>
      </c>
      <c r="E23" s="90">
        <v>608000</v>
      </c>
    </row>
    <row r="24" spans="2:5" x14ac:dyDescent="0.2">
      <c r="B24" s="2">
        <v>13</v>
      </c>
      <c r="C24" s="25" t="s">
        <v>179</v>
      </c>
      <c r="D24" s="105">
        <v>170000</v>
      </c>
      <c r="E24" s="90">
        <v>128000</v>
      </c>
    </row>
    <row r="25" spans="2:5" x14ac:dyDescent="0.2">
      <c r="B25" s="2">
        <v>14</v>
      </c>
      <c r="C25" s="25" t="s">
        <v>64</v>
      </c>
      <c r="D25" s="106">
        <v>308000</v>
      </c>
      <c r="E25" s="90">
        <v>255000</v>
      </c>
    </row>
    <row r="26" spans="2:5" x14ac:dyDescent="0.2">
      <c r="B26" s="2">
        <v>15</v>
      </c>
      <c r="C26" s="25" t="s">
        <v>65</v>
      </c>
      <c r="D26" s="106">
        <v>57000</v>
      </c>
      <c r="E26" s="90">
        <v>28000</v>
      </c>
    </row>
    <row r="27" spans="2:5" x14ac:dyDescent="0.2">
      <c r="B27" s="2">
        <v>16</v>
      </c>
      <c r="C27" s="101" t="s">
        <v>182</v>
      </c>
      <c r="D27" s="105">
        <v>283000</v>
      </c>
      <c r="E27" s="90">
        <v>272000</v>
      </c>
    </row>
    <row r="28" spans="2:5" x14ac:dyDescent="0.2">
      <c r="B28" s="2">
        <v>17</v>
      </c>
      <c r="C28" s="25" t="s">
        <v>66</v>
      </c>
      <c r="D28" s="106">
        <v>31000</v>
      </c>
      <c r="E28" s="94">
        <v>-12000</v>
      </c>
    </row>
    <row r="29" spans="2:5" x14ac:dyDescent="0.2">
      <c r="B29" s="2">
        <v>18</v>
      </c>
      <c r="C29" s="25" t="s">
        <v>67</v>
      </c>
      <c r="D29" s="107">
        <v>0</v>
      </c>
      <c r="E29" s="89">
        <v>0</v>
      </c>
    </row>
    <row r="30" spans="2:5" x14ac:dyDescent="0.2">
      <c r="B30" s="2">
        <v>19</v>
      </c>
      <c r="C30" s="25" t="s">
        <v>68</v>
      </c>
      <c r="D30" s="107">
        <v>0</v>
      </c>
      <c r="E30" s="89">
        <v>0</v>
      </c>
    </row>
    <row r="31" spans="2:5" x14ac:dyDescent="0.2">
      <c r="B31" s="2">
        <v>20</v>
      </c>
      <c r="C31" s="25" t="s">
        <v>69</v>
      </c>
      <c r="D31" s="107">
        <v>0</v>
      </c>
      <c r="E31" s="90">
        <v>63000</v>
      </c>
    </row>
    <row r="32" spans="2:5" x14ac:dyDescent="0.2">
      <c r="B32" s="2">
        <v>21</v>
      </c>
      <c r="C32" s="25" t="s">
        <v>70</v>
      </c>
      <c r="D32" s="106">
        <v>287000</v>
      </c>
      <c r="E32" s="90">
        <v>3000</v>
      </c>
    </row>
    <row r="33" spans="2:5" x14ac:dyDescent="0.2">
      <c r="B33" s="2">
        <v>22</v>
      </c>
      <c r="C33" s="25" t="s">
        <v>71</v>
      </c>
      <c r="D33" s="106">
        <v>79000</v>
      </c>
      <c r="E33" s="90">
        <v>183000</v>
      </c>
    </row>
    <row r="34" spans="2:5" x14ac:dyDescent="0.2">
      <c r="B34" s="2">
        <v>23</v>
      </c>
      <c r="C34" s="25" t="s">
        <v>72</v>
      </c>
      <c r="D34" s="107">
        <v>0</v>
      </c>
      <c r="E34" s="89">
        <v>0</v>
      </c>
    </row>
    <row r="35" spans="2:5" x14ac:dyDescent="0.2">
      <c r="B35" s="2">
        <v>24</v>
      </c>
      <c r="C35" s="25" t="s">
        <v>157</v>
      </c>
      <c r="D35" s="107">
        <v>0</v>
      </c>
      <c r="E35" s="89">
        <v>0</v>
      </c>
    </row>
    <row r="36" spans="2:5" x14ac:dyDescent="0.2">
      <c r="B36" s="2">
        <v>25</v>
      </c>
      <c r="C36" s="25" t="s">
        <v>73</v>
      </c>
      <c r="D36" s="109">
        <f>+D56</f>
        <v>375000</v>
      </c>
      <c r="E36" s="109">
        <f>+E56</f>
        <v>814000</v>
      </c>
    </row>
    <row r="37" spans="2:5" x14ac:dyDescent="0.2">
      <c r="B37" s="2">
        <v>26</v>
      </c>
      <c r="C37" s="25" t="s">
        <v>74</v>
      </c>
      <c r="D37" s="110">
        <f>SUM(D7:D36)</f>
        <v>68976000</v>
      </c>
      <c r="E37" s="110">
        <f>SUM(E7:E36)</f>
        <v>68068000</v>
      </c>
    </row>
    <row r="38" spans="2:5" x14ac:dyDescent="0.2">
      <c r="B38" s="2">
        <v>27</v>
      </c>
      <c r="C38" s="25" t="s">
        <v>75</v>
      </c>
      <c r="D38" s="111">
        <v>0</v>
      </c>
      <c r="E38" s="98">
        <v>0</v>
      </c>
    </row>
    <row r="39" spans="2:5" x14ac:dyDescent="0.2">
      <c r="B39" s="2">
        <v>28</v>
      </c>
      <c r="C39" s="25" t="s">
        <v>76</v>
      </c>
      <c r="D39" s="28">
        <f>+D37+D38</f>
        <v>68976000</v>
      </c>
      <c r="E39" s="28">
        <f>+E37+E38</f>
        <v>68068000</v>
      </c>
    </row>
    <row r="40" spans="2:5" x14ac:dyDescent="0.2">
      <c r="B40" s="2">
        <v>29</v>
      </c>
      <c r="C40" s="25" t="s">
        <v>77</v>
      </c>
      <c r="D40" s="30">
        <f>+D61</f>
        <v>848000</v>
      </c>
      <c r="E40" s="30">
        <f>+E61</f>
        <v>777000</v>
      </c>
    </row>
    <row r="41" spans="2:5" x14ac:dyDescent="0.2">
      <c r="B41" s="2">
        <v>30</v>
      </c>
      <c r="C41" s="25" t="s">
        <v>78</v>
      </c>
      <c r="D41" s="28">
        <v>108000</v>
      </c>
      <c r="E41" s="34">
        <v>108000</v>
      </c>
    </row>
    <row r="42" spans="2:5" x14ac:dyDescent="0.2">
      <c r="B42" s="2">
        <v>31</v>
      </c>
      <c r="C42" s="25" t="s">
        <v>79</v>
      </c>
      <c r="D42" s="3">
        <v>0</v>
      </c>
      <c r="E42" s="33">
        <v>0</v>
      </c>
    </row>
    <row r="43" spans="2:5" x14ac:dyDescent="0.2">
      <c r="B43" s="2">
        <v>32</v>
      </c>
      <c r="C43" s="25" t="s">
        <v>80</v>
      </c>
      <c r="D43" s="3">
        <v>0</v>
      </c>
      <c r="E43" s="33">
        <v>0</v>
      </c>
    </row>
    <row r="44" spans="2:5" x14ac:dyDescent="0.2">
      <c r="B44" s="2">
        <v>33</v>
      </c>
      <c r="C44" s="25" t="s">
        <v>81</v>
      </c>
      <c r="D44" s="3">
        <v>0</v>
      </c>
      <c r="E44" s="33">
        <v>0</v>
      </c>
    </row>
    <row r="45" spans="2:5" x14ac:dyDescent="0.2">
      <c r="B45" s="2">
        <v>34</v>
      </c>
      <c r="C45" s="25" t="s">
        <v>82</v>
      </c>
      <c r="D45" s="28">
        <v>17585000</v>
      </c>
      <c r="E45" s="34">
        <v>17585000</v>
      </c>
    </row>
    <row r="46" spans="2:5" x14ac:dyDescent="0.2">
      <c r="B46" s="2">
        <v>35</v>
      </c>
      <c r="C46" s="25" t="s">
        <v>83</v>
      </c>
      <c r="D46" s="28">
        <v>12483000</v>
      </c>
      <c r="E46" s="34">
        <v>13138000</v>
      </c>
    </row>
    <row r="47" spans="2:5" x14ac:dyDescent="0.2">
      <c r="B47" s="2">
        <v>36</v>
      </c>
      <c r="C47" s="25" t="s">
        <v>84</v>
      </c>
      <c r="D47" s="3">
        <v>0</v>
      </c>
      <c r="E47" s="33">
        <v>0</v>
      </c>
    </row>
    <row r="48" spans="2:5" x14ac:dyDescent="0.2">
      <c r="B48" s="2">
        <v>37</v>
      </c>
      <c r="C48" s="25" t="s">
        <v>85</v>
      </c>
      <c r="D48" s="119">
        <f>SUM(D40:D46)-D47</f>
        <v>31024000</v>
      </c>
      <c r="E48" s="119">
        <f>SUM(E40:E46)-E47</f>
        <v>31608000</v>
      </c>
    </row>
    <row r="49" spans="2:5" x14ac:dyDescent="0.2">
      <c r="B49" s="23">
        <v>38</v>
      </c>
      <c r="C49" s="26" t="s">
        <v>86</v>
      </c>
      <c r="D49" s="120">
        <f>+'P2 Assets'!F54</f>
        <v>100000000</v>
      </c>
      <c r="E49" s="120">
        <f>+'P2 Assets'!G54</f>
        <v>99676000</v>
      </c>
    </row>
    <row r="50" spans="2:5" x14ac:dyDescent="0.2">
      <c r="B50" s="6"/>
      <c r="C50" s="7"/>
      <c r="D50" s="73" t="b">
        <f>D39+D48=D49</f>
        <v>1</v>
      </c>
      <c r="E50" s="73" t="b">
        <f>E39+E48=E49</f>
        <v>1</v>
      </c>
    </row>
    <row r="51" spans="2:5" x14ac:dyDescent="0.2">
      <c r="B51" s="37" t="s">
        <v>87</v>
      </c>
      <c r="C51" s="13"/>
      <c r="D51" s="13"/>
      <c r="E51" s="13"/>
    </row>
    <row r="52" spans="2:5" x14ac:dyDescent="0.2">
      <c r="B52" s="22">
        <v>2501</v>
      </c>
      <c r="C52" s="24" t="s">
        <v>88</v>
      </c>
      <c r="D52" s="32">
        <v>2000</v>
      </c>
      <c r="E52" s="32">
        <v>2000</v>
      </c>
    </row>
    <row r="53" spans="2:5" x14ac:dyDescent="0.2">
      <c r="B53" s="2">
        <v>2502</v>
      </c>
      <c r="C53" s="25" t="s">
        <v>89</v>
      </c>
      <c r="D53" s="34">
        <v>94000</v>
      </c>
      <c r="E53" s="34">
        <v>92000</v>
      </c>
    </row>
    <row r="54" spans="2:5" x14ac:dyDescent="0.2">
      <c r="B54" s="2">
        <v>2503</v>
      </c>
      <c r="C54" s="25" t="s">
        <v>90</v>
      </c>
      <c r="D54" s="34">
        <v>3000</v>
      </c>
      <c r="E54" s="34">
        <v>3000</v>
      </c>
    </row>
    <row r="55" spans="2:5" x14ac:dyDescent="0.2">
      <c r="B55" s="2">
        <v>2598</v>
      </c>
      <c r="C55" s="25" t="s">
        <v>91</v>
      </c>
      <c r="D55" s="34">
        <v>276000</v>
      </c>
      <c r="E55" s="34">
        <v>717000</v>
      </c>
    </row>
    <row r="56" spans="2:5" x14ac:dyDescent="0.2">
      <c r="B56" s="38">
        <v>2599</v>
      </c>
      <c r="C56" s="39" t="s">
        <v>92</v>
      </c>
      <c r="D56" s="121">
        <f>SUM(D52:D55)</f>
        <v>375000</v>
      </c>
      <c r="E56" s="121">
        <f>SUM(E52:E55)</f>
        <v>814000</v>
      </c>
    </row>
    <row r="57" spans="2:5" x14ac:dyDescent="0.2">
      <c r="B57" s="22">
        <v>2901</v>
      </c>
      <c r="C57" s="24" t="s">
        <v>93</v>
      </c>
      <c r="D57" s="32">
        <v>703000</v>
      </c>
      <c r="E57" s="32">
        <v>609000</v>
      </c>
    </row>
    <row r="58" spans="2:5" x14ac:dyDescent="0.2">
      <c r="B58" s="2">
        <v>2902</v>
      </c>
      <c r="C58" s="25" t="s">
        <v>94</v>
      </c>
      <c r="D58" s="34">
        <v>140000</v>
      </c>
      <c r="E58" s="34">
        <v>163000</v>
      </c>
    </row>
    <row r="59" spans="2:5" x14ac:dyDescent="0.2">
      <c r="B59" s="2">
        <v>2903</v>
      </c>
      <c r="C59" s="25" t="s">
        <v>95</v>
      </c>
      <c r="D59" s="34">
        <v>5000</v>
      </c>
      <c r="E59" s="34">
        <v>5000</v>
      </c>
    </row>
    <row r="60" spans="2:5" x14ac:dyDescent="0.2">
      <c r="B60" s="2">
        <v>2998</v>
      </c>
      <c r="C60" s="25" t="s">
        <v>91</v>
      </c>
      <c r="D60" s="33">
        <v>0</v>
      </c>
      <c r="E60" s="33">
        <v>0</v>
      </c>
    </row>
    <row r="61" spans="2:5" x14ac:dyDescent="0.2">
      <c r="B61" s="38">
        <v>2999</v>
      </c>
      <c r="C61" s="39" t="s">
        <v>96</v>
      </c>
      <c r="D61" s="121">
        <f>SUM(D57:D60)</f>
        <v>848000</v>
      </c>
      <c r="E61" s="121">
        <f>SUM(E57:E60)</f>
        <v>777000</v>
      </c>
    </row>
    <row r="62" spans="2:5" x14ac:dyDescent="0.2">
      <c r="B62" s="6"/>
      <c r="C62" s="7"/>
      <c r="D62" s="5"/>
      <c r="E62" s="5"/>
    </row>
    <row r="63" spans="2:5" x14ac:dyDescent="0.2">
      <c r="B63" s="8">
        <v>3</v>
      </c>
      <c r="C63" s="9"/>
      <c r="D63" s="9"/>
      <c r="E63" s="9"/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F53AB-3DCE-4EB1-85EE-E766DBEBD6B2}">
  <sheetPr codeName="Sheet32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C2ACC-8C94-4DB0-A3DA-5BCF5A89ED9E}">
  <sheetPr codeName="Sheet33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1ADE5-F850-46EE-9428-13550E8E43AE}">
  <sheetPr codeName="Sheet34">
    <tabColor theme="3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B9BC-F160-4714-A5F3-67AF4E07F2ED}">
  <sheetPr codeName="Sheet35">
    <tabColor theme="3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20CB-1E84-4B1A-824C-C4E9E5DD1399}">
  <sheetPr codeName="Sheet37">
    <tabColor theme="3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BC66-E6FC-4816-8396-FC9951B88A62}">
  <sheetPr codeName="Sheet36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F398-67D6-405D-8A26-108FE9C63DC4}">
  <sheetPr codeName="Sheet38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287B8-9377-4490-BDD7-315E89D6224F}">
  <sheetPr codeName="Sheet39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F990-37BD-427C-823F-E310BDE1B35B}">
  <sheetPr codeName="Sheet40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A0171-BD76-4211-9011-02DD9353783B}">
  <sheetPr codeName="Sheet41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49C5-40B0-40EF-85EE-9C8314497720}">
  <sheetPr codeName="Sheet3"/>
  <dimension ref="B2:F60"/>
  <sheetViews>
    <sheetView workbookViewId="0"/>
  </sheetViews>
  <sheetFormatPr defaultColWidth="9.140625" defaultRowHeight="12.75" x14ac:dyDescent="0.2"/>
  <cols>
    <col min="1" max="1" width="3.140625" style="4" customWidth="1"/>
    <col min="2" max="2" width="4.28515625" style="6" customWidth="1"/>
    <col min="3" max="3" width="88.140625" style="4" bestFit="1" customWidth="1"/>
    <col min="4" max="5" width="13.28515625" style="4" customWidth="1"/>
    <col min="6" max="16384" width="9.140625" style="4"/>
  </cols>
  <sheetData>
    <row r="2" spans="2:5" x14ac:dyDescent="0.2">
      <c r="B2" s="10" t="s">
        <v>178</v>
      </c>
      <c r="C2" s="9"/>
      <c r="D2" s="9"/>
      <c r="E2" s="9"/>
    </row>
    <row r="3" spans="2:5" x14ac:dyDescent="0.2">
      <c r="B3" s="11" t="s">
        <v>97</v>
      </c>
      <c r="C3" s="9"/>
      <c r="D3" s="9"/>
      <c r="E3" s="9"/>
    </row>
    <row r="4" spans="2:5" x14ac:dyDescent="0.2">
      <c r="B4" s="11"/>
      <c r="C4" s="9"/>
      <c r="D4" s="9"/>
      <c r="E4" s="9"/>
    </row>
    <row r="5" spans="2:5" x14ac:dyDescent="0.2">
      <c r="B5" s="74" t="s">
        <v>98</v>
      </c>
      <c r="C5" s="72"/>
      <c r="D5" s="15">
        <v>1</v>
      </c>
      <c r="E5" s="75">
        <v>2</v>
      </c>
    </row>
    <row r="6" spans="2:5" x14ac:dyDescent="0.2">
      <c r="B6" s="70"/>
      <c r="C6" s="71"/>
      <c r="D6" s="17" t="s">
        <v>1</v>
      </c>
      <c r="E6" s="76" t="s">
        <v>2</v>
      </c>
    </row>
    <row r="7" spans="2:5" x14ac:dyDescent="0.2">
      <c r="B7" s="2">
        <v>1</v>
      </c>
      <c r="C7" s="25" t="s">
        <v>99</v>
      </c>
      <c r="D7" s="102">
        <v>26512000</v>
      </c>
      <c r="E7" s="32">
        <v>25535000</v>
      </c>
    </row>
    <row r="8" spans="2:5" x14ac:dyDescent="0.2">
      <c r="B8" s="87" t="s">
        <v>100</v>
      </c>
      <c r="C8" s="77"/>
      <c r="D8" s="78"/>
      <c r="E8" s="77"/>
    </row>
    <row r="9" spans="2:5" x14ac:dyDescent="0.2">
      <c r="B9" s="2">
        <v>2</v>
      </c>
      <c r="C9" s="25" t="s">
        <v>101</v>
      </c>
      <c r="D9" s="30">
        <v>16907000</v>
      </c>
      <c r="E9" s="34">
        <v>12798000</v>
      </c>
    </row>
    <row r="10" spans="2:5" x14ac:dyDescent="0.2">
      <c r="B10" s="2">
        <v>3</v>
      </c>
      <c r="C10" s="25" t="s">
        <v>102</v>
      </c>
      <c r="D10" s="30">
        <v>3255000</v>
      </c>
      <c r="E10" s="34">
        <v>3008000</v>
      </c>
    </row>
    <row r="11" spans="2:5" x14ac:dyDescent="0.2">
      <c r="B11" s="2">
        <v>4</v>
      </c>
      <c r="C11" s="25" t="s">
        <v>103</v>
      </c>
      <c r="D11" s="30">
        <v>8483000</v>
      </c>
      <c r="E11" s="34">
        <v>8240000</v>
      </c>
    </row>
    <row r="12" spans="2:5" x14ac:dyDescent="0.2">
      <c r="B12" s="2">
        <v>5</v>
      </c>
      <c r="C12" s="25" t="s">
        <v>104</v>
      </c>
      <c r="D12" s="3">
        <v>0</v>
      </c>
      <c r="E12" s="34">
        <v>1000</v>
      </c>
    </row>
    <row r="13" spans="2:5" x14ac:dyDescent="0.2">
      <c r="B13" s="2">
        <v>6</v>
      </c>
      <c r="C13" s="25" t="s">
        <v>105</v>
      </c>
      <c r="D13" s="116">
        <f>SUM(D9:D12)</f>
        <v>28645000</v>
      </c>
      <c r="E13" s="116">
        <f>SUM(E9:E12)</f>
        <v>24047000</v>
      </c>
    </row>
    <row r="14" spans="2:5" x14ac:dyDescent="0.2">
      <c r="B14" s="2">
        <v>7</v>
      </c>
      <c r="C14" s="25" t="s">
        <v>106</v>
      </c>
      <c r="D14" s="79">
        <v>0</v>
      </c>
      <c r="E14" s="80">
        <v>0</v>
      </c>
    </row>
    <row r="15" spans="2:5" x14ac:dyDescent="0.2">
      <c r="B15" s="2">
        <v>8</v>
      </c>
      <c r="C15" s="25" t="s">
        <v>107</v>
      </c>
      <c r="D15" s="92">
        <f>+D7-D13+D14</f>
        <v>-2133000</v>
      </c>
      <c r="E15" s="116">
        <f>+E7-E13+E14</f>
        <v>1488000</v>
      </c>
    </row>
    <row r="16" spans="2:5" x14ac:dyDescent="0.2">
      <c r="B16" s="88" t="s">
        <v>108</v>
      </c>
      <c r="C16" s="77"/>
      <c r="D16" s="29"/>
      <c r="E16" s="35"/>
    </row>
    <row r="17" spans="2:6" x14ac:dyDescent="0.2">
      <c r="B17" s="2">
        <v>9</v>
      </c>
      <c r="C17" s="25" t="s">
        <v>109</v>
      </c>
      <c r="D17" s="30">
        <v>4290000</v>
      </c>
      <c r="E17" s="34">
        <v>4860000</v>
      </c>
    </row>
    <row r="18" spans="2:6" x14ac:dyDescent="0.2">
      <c r="B18" s="2">
        <v>10</v>
      </c>
      <c r="C18" s="25" t="s">
        <v>110</v>
      </c>
      <c r="D18" s="114">
        <v>15000</v>
      </c>
      <c r="E18" s="81">
        <v>-445000</v>
      </c>
    </row>
    <row r="19" spans="2:6" x14ac:dyDescent="0.2">
      <c r="B19" s="2">
        <v>11</v>
      </c>
      <c r="C19" s="25" t="s">
        <v>111</v>
      </c>
      <c r="D19" s="116">
        <f>+D17+D18</f>
        <v>4305000</v>
      </c>
      <c r="E19" s="116">
        <f>+E17+E18</f>
        <v>4415000</v>
      </c>
    </row>
    <row r="20" spans="2:6" x14ac:dyDescent="0.2">
      <c r="B20" s="88" t="s">
        <v>112</v>
      </c>
      <c r="C20" s="77"/>
      <c r="D20" s="29"/>
      <c r="E20" s="35"/>
    </row>
    <row r="21" spans="2:6" x14ac:dyDescent="0.2">
      <c r="B21" s="2">
        <v>12</v>
      </c>
      <c r="C21" s="25" t="s">
        <v>113</v>
      </c>
      <c r="D21" s="82">
        <v>-78000</v>
      </c>
      <c r="E21" s="36">
        <v>-74000</v>
      </c>
    </row>
    <row r="22" spans="2:6" x14ac:dyDescent="0.2">
      <c r="B22" s="2">
        <v>13</v>
      </c>
      <c r="C22" s="25" t="s">
        <v>114</v>
      </c>
      <c r="D22" s="28">
        <v>122000</v>
      </c>
      <c r="E22" s="34">
        <v>124000</v>
      </c>
    </row>
    <row r="23" spans="2:6" x14ac:dyDescent="0.2">
      <c r="B23" s="2">
        <v>14</v>
      </c>
      <c r="C23" s="25" t="s">
        <v>115</v>
      </c>
      <c r="D23" s="83">
        <v>-11000</v>
      </c>
      <c r="E23" s="81">
        <v>-3000</v>
      </c>
    </row>
    <row r="24" spans="2:6" x14ac:dyDescent="0.2">
      <c r="B24" s="2">
        <v>15</v>
      </c>
      <c r="C24" s="25" t="s">
        <v>116</v>
      </c>
      <c r="D24" s="30">
        <f>SUM(D21:D23)</f>
        <v>33000</v>
      </c>
      <c r="E24" s="30">
        <f>SUM(E21:E23)</f>
        <v>47000</v>
      </c>
    </row>
    <row r="25" spans="2:6" x14ac:dyDescent="0.2">
      <c r="B25" s="2">
        <v>16</v>
      </c>
      <c r="C25" s="25" t="s">
        <v>159</v>
      </c>
      <c r="D25" s="84"/>
      <c r="E25" s="85"/>
    </row>
    <row r="26" spans="2:6" x14ac:dyDescent="0.2">
      <c r="B26" s="2"/>
      <c r="C26" s="25" t="s">
        <v>161</v>
      </c>
      <c r="D26" s="30">
        <f>+D15+D19+D24</f>
        <v>2205000</v>
      </c>
      <c r="E26" s="30">
        <f>+E15+E19+E24</f>
        <v>5950000</v>
      </c>
    </row>
    <row r="27" spans="2:6" x14ac:dyDescent="0.2">
      <c r="B27" s="2">
        <v>17</v>
      </c>
      <c r="C27" s="25" t="s">
        <v>117</v>
      </c>
      <c r="D27" s="31">
        <v>46000</v>
      </c>
      <c r="E27" s="86">
        <v>32000</v>
      </c>
    </row>
    <row r="28" spans="2:6" x14ac:dyDescent="0.2">
      <c r="B28" s="2">
        <v>18</v>
      </c>
      <c r="C28" s="25" t="s">
        <v>160</v>
      </c>
      <c r="D28" s="84"/>
      <c r="E28" s="85"/>
    </row>
    <row r="29" spans="2:6" x14ac:dyDescent="0.2">
      <c r="B29" s="2"/>
      <c r="C29" s="25" t="s">
        <v>162</v>
      </c>
      <c r="D29" s="28">
        <f>+D26-D27</f>
        <v>2159000</v>
      </c>
      <c r="E29" s="28">
        <f>+E26-E27</f>
        <v>5918000</v>
      </c>
      <c r="F29" s="5"/>
    </row>
    <row r="30" spans="2:6" x14ac:dyDescent="0.2">
      <c r="B30" s="2">
        <v>19</v>
      </c>
      <c r="C30" s="25" t="s">
        <v>118</v>
      </c>
      <c r="D30" s="83">
        <v>-20000</v>
      </c>
      <c r="E30" s="86">
        <v>963000</v>
      </c>
    </row>
    <row r="31" spans="2:6" x14ac:dyDescent="0.2">
      <c r="B31" s="2">
        <v>20</v>
      </c>
      <c r="C31" s="25" t="s">
        <v>119</v>
      </c>
      <c r="D31" s="30">
        <f>+D29-D30</f>
        <v>2179000</v>
      </c>
      <c r="E31" s="30">
        <f>+E29-E30</f>
        <v>4955000</v>
      </c>
    </row>
    <row r="32" spans="2:6" x14ac:dyDescent="0.2">
      <c r="B32" s="88" t="s">
        <v>120</v>
      </c>
      <c r="C32" s="77"/>
      <c r="D32" s="84"/>
      <c r="E32" s="85"/>
    </row>
    <row r="33" spans="2:5" x14ac:dyDescent="0.2">
      <c r="B33" s="2">
        <v>21</v>
      </c>
      <c r="C33" s="25" t="s">
        <v>121</v>
      </c>
      <c r="D33" s="30">
        <f>+E57</f>
        <v>31608000</v>
      </c>
      <c r="E33" s="34">
        <v>35793000</v>
      </c>
    </row>
    <row r="34" spans="2:5" x14ac:dyDescent="0.2">
      <c r="B34" s="2">
        <v>22</v>
      </c>
      <c r="C34" s="25" t="s">
        <v>122</v>
      </c>
      <c r="D34" s="28">
        <f>+D31</f>
        <v>2179000</v>
      </c>
      <c r="E34" s="28">
        <f>+E31</f>
        <v>4955000</v>
      </c>
    </row>
    <row r="35" spans="2:5" x14ac:dyDescent="0.2">
      <c r="B35" s="2">
        <v>23</v>
      </c>
      <c r="C35" s="25" t="s">
        <v>123</v>
      </c>
      <c r="D35" s="3">
        <v>0</v>
      </c>
      <c r="E35" s="33">
        <v>0</v>
      </c>
    </row>
    <row r="36" spans="2:5" x14ac:dyDescent="0.2">
      <c r="B36" s="2">
        <v>24</v>
      </c>
      <c r="C36" s="25" t="s">
        <v>124</v>
      </c>
      <c r="D36" s="30">
        <v>81000</v>
      </c>
      <c r="E36" s="34">
        <v>119000</v>
      </c>
    </row>
    <row r="37" spans="2:5" x14ac:dyDescent="0.2">
      <c r="B37" s="2">
        <v>25</v>
      </c>
      <c r="C37" s="25" t="s">
        <v>125</v>
      </c>
      <c r="D37" s="93">
        <v>-122000</v>
      </c>
      <c r="E37" s="34">
        <v>66000</v>
      </c>
    </row>
    <row r="38" spans="2:5" x14ac:dyDescent="0.2">
      <c r="B38" s="2">
        <v>26</v>
      </c>
      <c r="C38" s="25" t="s">
        <v>126</v>
      </c>
      <c r="D38" s="28">
        <v>14000</v>
      </c>
      <c r="E38" s="36">
        <v>-243000</v>
      </c>
    </row>
    <row r="39" spans="2:5" x14ac:dyDescent="0.2">
      <c r="B39" s="2">
        <v>27</v>
      </c>
      <c r="C39" s="25" t="s">
        <v>127</v>
      </c>
      <c r="D39" s="82">
        <v>-13000</v>
      </c>
      <c r="E39" s="34">
        <v>498000</v>
      </c>
    </row>
    <row r="40" spans="2:5" x14ac:dyDescent="0.2">
      <c r="B40" s="2">
        <v>28</v>
      </c>
      <c r="C40" s="25" t="s">
        <v>128</v>
      </c>
      <c r="D40" s="93">
        <f>+'P3 Liab, Surp, Other'!E27-'P3 Liab, Surp, Other'!D27</f>
        <v>-11000</v>
      </c>
      <c r="E40" s="34">
        <v>124000</v>
      </c>
    </row>
    <row r="41" spans="2:5" x14ac:dyDescent="0.2">
      <c r="B41" s="2">
        <v>29</v>
      </c>
      <c r="C41" s="25" t="s">
        <v>129</v>
      </c>
      <c r="D41" s="3">
        <v>0</v>
      </c>
      <c r="E41" s="33">
        <v>0</v>
      </c>
    </row>
    <row r="42" spans="2:5" x14ac:dyDescent="0.2">
      <c r="B42" s="2">
        <v>30</v>
      </c>
      <c r="C42" s="25" t="s">
        <v>130</v>
      </c>
      <c r="D42" s="3">
        <v>0</v>
      </c>
      <c r="E42" s="33">
        <v>0</v>
      </c>
    </row>
    <row r="43" spans="2:5" x14ac:dyDescent="0.2">
      <c r="B43" s="2">
        <v>31</v>
      </c>
      <c r="C43" s="25" t="s">
        <v>131</v>
      </c>
      <c r="D43" s="3">
        <v>0</v>
      </c>
      <c r="E43" s="33">
        <v>0</v>
      </c>
    </row>
    <row r="44" spans="2:5" x14ac:dyDescent="0.2">
      <c r="B44" s="2">
        <v>32</v>
      </c>
      <c r="C44" s="25" t="s">
        <v>132</v>
      </c>
      <c r="D44" s="29"/>
      <c r="E44" s="35"/>
    </row>
    <row r="45" spans="2:5" x14ac:dyDescent="0.2">
      <c r="B45" s="2"/>
      <c r="C45" s="25" t="s">
        <v>133</v>
      </c>
      <c r="D45" s="3">
        <v>0</v>
      </c>
      <c r="E45" s="33">
        <v>0</v>
      </c>
    </row>
    <row r="46" spans="2:5" x14ac:dyDescent="0.2">
      <c r="B46" s="2"/>
      <c r="C46" s="25" t="s">
        <v>134</v>
      </c>
      <c r="D46" s="3">
        <v>0</v>
      </c>
      <c r="E46" s="33">
        <v>0</v>
      </c>
    </row>
    <row r="47" spans="2:5" x14ac:dyDescent="0.2">
      <c r="B47" s="2"/>
      <c r="C47" s="25" t="s">
        <v>135</v>
      </c>
      <c r="D47" s="3">
        <v>0</v>
      </c>
      <c r="E47" s="33">
        <v>0</v>
      </c>
    </row>
    <row r="48" spans="2:5" x14ac:dyDescent="0.2">
      <c r="B48" s="2">
        <v>33</v>
      </c>
      <c r="C48" s="25" t="s">
        <v>136</v>
      </c>
      <c r="D48" s="29"/>
      <c r="E48" s="35"/>
    </row>
    <row r="49" spans="2:5" x14ac:dyDescent="0.2">
      <c r="B49" s="2"/>
      <c r="C49" s="25" t="s">
        <v>137</v>
      </c>
      <c r="D49" s="3">
        <v>0</v>
      </c>
      <c r="E49" s="34">
        <v>361000</v>
      </c>
    </row>
    <row r="50" spans="2:5" x14ac:dyDescent="0.2">
      <c r="B50" s="2"/>
      <c r="C50" s="25" t="s">
        <v>138</v>
      </c>
      <c r="D50" s="3">
        <v>0</v>
      </c>
      <c r="E50" s="33">
        <v>0</v>
      </c>
    </row>
    <row r="51" spans="2:5" x14ac:dyDescent="0.2">
      <c r="B51" s="2"/>
      <c r="C51" s="25" t="s">
        <v>139</v>
      </c>
      <c r="D51" s="3">
        <v>0</v>
      </c>
      <c r="E51" s="33">
        <v>0</v>
      </c>
    </row>
    <row r="52" spans="2:5" x14ac:dyDescent="0.2">
      <c r="B52" s="2">
        <v>34</v>
      </c>
      <c r="C52" s="25" t="s">
        <v>140</v>
      </c>
      <c r="D52" s="3">
        <v>0</v>
      </c>
      <c r="E52" s="33">
        <v>0</v>
      </c>
    </row>
    <row r="53" spans="2:5" x14ac:dyDescent="0.2">
      <c r="B53" s="2">
        <v>35</v>
      </c>
      <c r="C53" s="25" t="s">
        <v>141</v>
      </c>
      <c r="D53" s="82">
        <v>-2616000</v>
      </c>
      <c r="E53" s="36">
        <v>-10023000</v>
      </c>
    </row>
    <row r="54" spans="2:5" x14ac:dyDescent="0.2">
      <c r="B54" s="2">
        <v>36</v>
      </c>
      <c r="C54" s="25" t="s">
        <v>142</v>
      </c>
      <c r="D54" s="27">
        <f>+'P3 Liab, Surp, Other'!E47-'P3 Liab, Surp, Other'!D47</f>
        <v>0</v>
      </c>
      <c r="E54" s="33">
        <v>0</v>
      </c>
    </row>
    <row r="55" spans="2:5" x14ac:dyDescent="0.2">
      <c r="B55" s="2">
        <v>37</v>
      </c>
      <c r="C55" s="25" t="s">
        <v>143</v>
      </c>
      <c r="D55" s="83">
        <v>-96000</v>
      </c>
      <c r="E55" s="81">
        <v>-42000</v>
      </c>
    </row>
    <row r="56" spans="2:5" x14ac:dyDescent="0.2">
      <c r="B56" s="2">
        <v>38</v>
      </c>
      <c r="C56" s="25" t="s">
        <v>144</v>
      </c>
      <c r="D56" s="122">
        <f>SUM(D34:D55)</f>
        <v>-584000</v>
      </c>
      <c r="E56" s="122">
        <f>SUM(E34:E55)</f>
        <v>-4185000</v>
      </c>
    </row>
    <row r="57" spans="2:5" x14ac:dyDescent="0.2">
      <c r="B57" s="23">
        <v>39</v>
      </c>
      <c r="C57" s="26" t="s">
        <v>145</v>
      </c>
      <c r="D57" s="120">
        <f>+D33+D56</f>
        <v>31024000</v>
      </c>
      <c r="E57" s="120">
        <f>+E33+E56</f>
        <v>31608000</v>
      </c>
    </row>
    <row r="58" spans="2:5" x14ac:dyDescent="0.2">
      <c r="C58" s="7"/>
      <c r="D58" s="12" t="b">
        <f>D57='P3 Liab, Surp, Other'!D48</f>
        <v>1</v>
      </c>
      <c r="E58" s="12" t="b">
        <f>E57='P3 Liab, Surp, Other'!E48</f>
        <v>1</v>
      </c>
    </row>
    <row r="59" spans="2:5" x14ac:dyDescent="0.2">
      <c r="B59" s="8">
        <v>4</v>
      </c>
      <c r="C59" s="9"/>
      <c r="D59" s="9"/>
      <c r="E59" s="9"/>
    </row>
    <row r="60" spans="2:5" x14ac:dyDescent="0.2">
      <c r="B60" s="9"/>
      <c r="C60" s="9"/>
      <c r="D60" s="9"/>
      <c r="E60" s="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5AC75-C690-4DD2-AE2D-8FD6857D9028}">
  <sheetPr codeName="Sheet22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F21E-A09C-4B1D-AE57-86949E01F80E}">
  <sheetPr codeName="Sheet42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B4BB-F12B-435B-8998-E91C4734B1DE}">
  <sheetPr codeName="Sheet43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B940-2053-4BDF-90ED-F24CE0F3FC4E}">
  <sheetPr codeName="Sheet44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FC83-D32B-4083-90E0-A3AA0FF52592}">
  <sheetPr codeName="Sheet45">
    <tabColor theme="7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E152-4314-4DE1-9407-A2B9617054F1}">
  <sheetPr codeName="Sheet46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ED50-7FEC-482F-84C8-9EAE71DA2747}">
  <sheetPr codeName="Sheet47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9A5B-3245-4B55-AD48-ABB29B26CBA2}">
  <sheetPr codeName="Sheet48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F6F3-2C59-438E-9B6E-989645F3914E}">
  <sheetPr codeName="Sheet49">
    <tabColor theme="8" tint="0.79998168889431442"/>
    <pageSetUpPr fitToPage="1"/>
  </sheetPr>
  <dimension ref="A1"/>
  <sheetViews>
    <sheetView topLeftCell="A5"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scale="1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873E2-A82E-4E05-8A49-6CE40DEFD298}">
  <sheetPr codeName="Sheet50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1C5E-3124-4263-A2C2-7DF3103F81A5}">
  <sheetPr codeName="Sheet4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A78DD-5C09-4265-A28B-C3087084006E}">
  <sheetPr>
    <tabColor theme="8" tint="0.79998168889431442"/>
  </sheetPr>
  <dimension ref="A1"/>
  <sheetViews>
    <sheetView zoomScaleNormal="100" workbookViewId="0"/>
  </sheetViews>
  <sheetFormatPr defaultColWidth="9.140625" defaultRowHeight="12.75" x14ac:dyDescent="0.2"/>
  <cols>
    <col min="1" max="16384" width="9.140625" style="123"/>
  </cols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61CE-2D6D-4DE0-9B09-2D3D2E40475D}">
  <sheetPr codeName="Sheet51">
    <tabColor theme="8" tint="0.79998168889431442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0819-73DC-4BD8-AB9A-C631CA01E63E}">
  <sheetPr codeName="Sheet23">
    <tabColor theme="9" tint="0.59999389629810485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23D0F-B306-4EEC-8B7F-F8C761D3A837}">
  <sheetPr>
    <tabColor rgb="FFFFFF99"/>
  </sheetPr>
  <dimension ref="A1"/>
  <sheetViews>
    <sheetView zoomScaleNormal="100" workbookViewId="0"/>
  </sheetViews>
  <sheetFormatPr defaultColWidth="9.140625" defaultRowHeight="12.75" x14ac:dyDescent="0.2"/>
  <cols>
    <col min="1" max="16384" width="9.140625" style="123"/>
  </cols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16CD-F0E6-4FC4-A6B3-ECC4F994FE15}">
  <sheetPr>
    <tabColor rgb="FFFFFF99"/>
  </sheetPr>
  <dimension ref="A1"/>
  <sheetViews>
    <sheetView zoomScaleNormal="100" workbookViewId="0"/>
  </sheetViews>
  <sheetFormatPr defaultColWidth="9.140625" defaultRowHeight="12.75" x14ac:dyDescent="0.2"/>
  <cols>
    <col min="1" max="16384" width="9.140625" style="123"/>
  </cols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B58D-C901-439F-908D-43958F4566BF}">
  <sheetPr codeName="Sheet52">
    <tabColor rgb="FFFFFF99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  <pageSetup orientation="portrait" horizontalDpi="30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B3CF-2E39-4D13-8029-9C681AD53620}">
  <sheetPr>
    <tabColor rgb="FFFFFF99"/>
  </sheetPr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74A3-A3BE-4ACE-B877-B0B0943100A6}">
  <sheetPr codeName="Sheet5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6981-A29E-4E38-8351-A8F560820181}">
  <sheetPr codeName="Sheet6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DC6B-7924-48B0-8C31-05CE1EEE6CC8}">
  <sheetPr codeName="Sheet7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41E72-6DED-476E-8881-0A1F5656D179}">
  <sheetPr codeName="Sheet8"/>
  <dimension ref="A1"/>
  <sheetViews>
    <sheetView zoomScaleNormal="100" workbookViewId="0"/>
  </sheetViews>
  <sheetFormatPr defaultColWidth="9.140625" defaultRowHeight="12.75" x14ac:dyDescent="0.2"/>
  <sheetData>
    <row r="1" spans="1:1" x14ac:dyDescent="0.2">
      <c r="A1" s="125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Key</vt:lpstr>
      <vt:lpstr>P2 Assets</vt:lpstr>
      <vt:lpstr>P3 Liab, Surp, Other</vt:lpstr>
      <vt:lpstr>P4 Statement of Income</vt:lpstr>
      <vt:lpstr>P5 Cash Flow</vt:lpstr>
      <vt:lpstr>P6 U&amp;IE Pt 1</vt:lpstr>
      <vt:lpstr>P7 U&amp;IE Pt 1A</vt:lpstr>
      <vt:lpstr>P8 U&amp;IE Pt 1B</vt:lpstr>
      <vt:lpstr>P9 U&amp;IE Pt 2</vt:lpstr>
      <vt:lpstr>P10 U&amp;IE Pt 2A</vt:lpstr>
      <vt:lpstr>P11 U&amp;IE Pt 3</vt:lpstr>
      <vt:lpstr>P12 Net Inv Inc</vt:lpstr>
      <vt:lpstr>Notes p.1</vt:lpstr>
      <vt:lpstr>Notes p.2</vt:lpstr>
      <vt:lpstr>Notes p.3</vt:lpstr>
      <vt:lpstr>5 Yr Historical p.1</vt:lpstr>
      <vt:lpstr>5 Yr Historical p.2</vt:lpstr>
      <vt:lpstr>Sch F Pt 1</vt:lpstr>
      <vt:lpstr>Sch F Pt 2</vt:lpstr>
      <vt:lpstr>Sch F Pt 3</vt:lpstr>
      <vt:lpstr>Sch F Pt 6</vt:lpstr>
      <vt:lpstr>Sch P Pt 1</vt:lpstr>
      <vt:lpstr>Sch P Pt 2-4</vt:lpstr>
      <vt:lpstr>Sch P Pt 1A</vt:lpstr>
      <vt:lpstr>Sch P Pt 1C</vt:lpstr>
      <vt:lpstr>Sch P Pt 2 A&amp;C</vt:lpstr>
      <vt:lpstr>Sch P Pt 3 A&amp;C</vt:lpstr>
      <vt:lpstr>Sch P Pt 4 A&amp;C</vt:lpstr>
      <vt:lpstr>Sch P Pt 5A</vt:lpstr>
      <vt:lpstr>Sch P Pt 5C</vt:lpstr>
      <vt:lpstr>Sch P Pt 6C</vt:lpstr>
      <vt:lpstr>IEE Pt 1</vt:lpstr>
      <vt:lpstr>IEE Pt 2</vt:lpstr>
      <vt:lpstr>IEE Pt 3</vt:lpstr>
      <vt:lpstr>IRIS #1-3</vt:lpstr>
      <vt:lpstr>IRIS #4</vt:lpstr>
      <vt:lpstr>IRIS #5</vt:lpstr>
      <vt:lpstr>IRIS #6</vt:lpstr>
      <vt:lpstr>IRIS #7</vt:lpstr>
      <vt:lpstr>IRIS #8</vt:lpstr>
      <vt:lpstr>IRIS #9</vt:lpstr>
      <vt:lpstr>IRIS #10</vt:lpstr>
      <vt:lpstr>IRIS #11-12</vt:lpstr>
      <vt:lpstr>IRIS #13</vt:lpstr>
      <vt:lpstr>RBC-R1</vt:lpstr>
      <vt:lpstr>RBC-R2</vt:lpstr>
      <vt:lpstr>RBC-R3</vt:lpstr>
      <vt:lpstr>RBC-R4</vt:lpstr>
      <vt:lpstr>RBC-R5</vt:lpstr>
      <vt:lpstr>RBC-Cat</vt:lpstr>
      <vt:lpstr>RBC-Final</vt:lpstr>
      <vt:lpstr>GAAP Fair Value</vt:lpstr>
      <vt:lpstr>SAO-Exhibit A</vt:lpstr>
      <vt:lpstr>SAO-Exhibit B</vt:lpstr>
      <vt:lpstr>SAO- Materiality</vt:lpstr>
      <vt:lpstr>AOS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Bedford</dc:creator>
  <cp:lastModifiedBy>James Bedford</cp:lastModifiedBy>
  <cp:lastPrinted>2023-01-11T16:37:26Z</cp:lastPrinted>
  <dcterms:created xsi:type="dcterms:W3CDTF">2019-05-31T00:17:58Z</dcterms:created>
  <dcterms:modified xsi:type="dcterms:W3CDTF">2023-12-11T14:46:30Z</dcterms:modified>
</cp:coreProperties>
</file>